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kaido\kaido Dropbox\海東利彦\経理\KAIDO専用請求書\KAIDO専用請求書\"/>
    </mc:Choice>
  </mc:AlternateContent>
  <xr:revisionPtr revIDLastSave="0" documentId="13_ncr:1_{7137C4D0-F8E6-4A68-A7F2-3821EF23A277}" xr6:coauthVersionLast="47" xr6:coauthVersionMax="47" xr10:uidLastSave="{00000000-0000-0000-0000-000000000000}"/>
  <bookViews>
    <workbookView xWindow="-120" yWindow="-120" windowWidth="20730" windowHeight="11040" firstSheet="2" activeTab="5" xr2:uid="{00000000-000D-0000-FFFF-FFFF00000000}"/>
  </bookViews>
  <sheets>
    <sheet name="合計請求書 (見本)" sheetId="21" r:id="rId1"/>
    <sheet name="現場別請求書（ 見本）" sheetId="12" r:id="rId2"/>
    <sheet name="常用請求内訳書 (見本)" sheetId="11" r:id="rId3"/>
    <sheet name="合計請求書" sheetId="13" r:id="rId4"/>
    <sheet name="現場別請求書 " sheetId="16" r:id="rId5"/>
    <sheet name="現場別請求書  (2)" sheetId="17" r:id="rId6"/>
    <sheet name="現場別請求書  (3)" sheetId="18" r:id="rId7"/>
    <sheet name="現場別請求書  (4)" sheetId="19" r:id="rId8"/>
    <sheet name="現場別請求書  (5)" sheetId="20" r:id="rId9"/>
    <sheet name="常用請求内訳書" sheetId="4" r:id="rId10"/>
    <sheet name="現場別請求書（業者→KAIDO） (2)" sheetId="10" r:id="rId11"/>
    <sheet name="統括請求書" sheetId="8" r:id="rId12"/>
    <sheet name="Sheet2" sheetId="2" r:id="rId13"/>
    <sheet name="Sheet3" sheetId="3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10.付帯工事">[1]見積!$A$663:$IV$706</definedName>
    <definedName name="_２.直接仮設工事">[1]見積!$A$47:$IV$68</definedName>
    <definedName name="_３.下地補修工事">[1]見積!$A$69:$IV$90</definedName>
    <definedName name="_４.シーリング工事">[1]見積!$A$91:$IV$156</definedName>
    <definedName name="_５.外壁塗装工事">[1]見積!$A$157:$IV$244</definedName>
    <definedName name="_６.鉄部他塗装工事">[1]見積!$A$245:$IV$420</definedName>
    <definedName name="_７.屋上防水工事">[1]見積!$A$421:$IV$574</definedName>
    <definedName name="_８.バルコニー防水工事">[1]見積!$A$575:$IV$596</definedName>
    <definedName name="_９.廊下階段防水工事">[1]見積!$A$597:$IV$662</definedName>
    <definedName name="BL1k両側壁_計算" localSheetId="5">#REF!</definedName>
    <definedName name="BL1k両側壁_計算" localSheetId="6">#REF!</definedName>
    <definedName name="BL1k両側壁_計算" localSheetId="7">#REF!</definedName>
    <definedName name="BL1k両側壁_計算" localSheetId="8">#REF!</definedName>
    <definedName name="BL1k両側壁_計算" localSheetId="1">#REF!</definedName>
    <definedName name="BL1k両側壁_計算" localSheetId="10">#REF!</definedName>
    <definedName name="BL1k両側壁_計算" localSheetId="3">#REF!</definedName>
    <definedName name="BL1k両側壁_計算" localSheetId="0">#REF!</definedName>
    <definedName name="BL1k両側壁_計算" localSheetId="9">#REF!</definedName>
    <definedName name="BL1k両側壁_計算" localSheetId="2">#REF!</definedName>
    <definedName name="BL1k両側壁_計算" localSheetId="11">#REF!</definedName>
    <definedName name="BL1k両側壁_計算">#REF!</definedName>
    <definedName name="BL1k両側壁_入力" localSheetId="5">#REF!</definedName>
    <definedName name="BL1k両側壁_入力" localSheetId="6">#REF!</definedName>
    <definedName name="BL1k両側壁_入力" localSheetId="7">#REF!</definedName>
    <definedName name="BL1k両側壁_入力" localSheetId="8">#REF!</definedName>
    <definedName name="BL1k両側壁_入力" localSheetId="1">#REF!</definedName>
    <definedName name="BL1k両側壁_入力" localSheetId="10">#REF!</definedName>
    <definedName name="BL1k両側壁_入力" localSheetId="3">#REF!</definedName>
    <definedName name="BL1k両側壁_入力" localSheetId="0">#REF!</definedName>
    <definedName name="BL1k両側壁_入力" localSheetId="9">#REF!</definedName>
    <definedName name="BL1k両側壁_入力" localSheetId="2">#REF!</definedName>
    <definedName name="BL1k両側壁_入力" localSheetId="11">#REF!</definedName>
    <definedName name="BL1k両側壁_入力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I_1" localSheetId="5">#REF!</definedName>
    <definedName name="I_1" localSheetId="6">#REF!</definedName>
    <definedName name="I_1" localSheetId="7">#REF!</definedName>
    <definedName name="I_1" localSheetId="8">#REF!</definedName>
    <definedName name="I_1" localSheetId="1">#REF!</definedName>
    <definedName name="I_1" localSheetId="10">#REF!</definedName>
    <definedName name="I_1" localSheetId="3">#REF!</definedName>
    <definedName name="I_1" localSheetId="0">#REF!</definedName>
    <definedName name="I_1" localSheetId="9">#REF!</definedName>
    <definedName name="I_1" localSheetId="2">#REF!</definedName>
    <definedName name="I_1" localSheetId="11">#REF!</definedName>
    <definedName name="I_1">#REF!</definedName>
    <definedName name="ｋｏｕｚｏｕ" localSheetId="5">#REF!</definedName>
    <definedName name="ｋｏｕｚｏｕ" localSheetId="6">#REF!</definedName>
    <definedName name="ｋｏｕｚｏｕ" localSheetId="7">#REF!</definedName>
    <definedName name="ｋｏｕｚｏｕ" localSheetId="8">#REF!</definedName>
    <definedName name="ｋｏｕｚｏｕ" localSheetId="1">#REF!</definedName>
    <definedName name="ｋｏｕｚｏｕ" localSheetId="10">#REF!</definedName>
    <definedName name="ｋｏｕｚｏｕ" localSheetId="3">#REF!</definedName>
    <definedName name="ｋｏｕｚｏｕ" localSheetId="0">#REF!</definedName>
    <definedName name="ｋｏｕｚｏｕ" localSheetId="9">#REF!</definedName>
    <definedName name="ｋｏｕｚｏｕ" localSheetId="2">#REF!</definedName>
    <definedName name="ｋｏｕｚｏｕ" localSheetId="11">#REF!</definedName>
    <definedName name="ｋｏｕｚｏｕ">#REF!</definedName>
    <definedName name="№１１０" localSheetId="5">#REF!</definedName>
    <definedName name="№１１０" localSheetId="6">#REF!</definedName>
    <definedName name="№１１０" localSheetId="7">#REF!</definedName>
    <definedName name="№１１０" localSheetId="8">#REF!</definedName>
    <definedName name="№１１０" localSheetId="1">#REF!</definedName>
    <definedName name="№１１０" localSheetId="10">#REF!</definedName>
    <definedName name="№１１０" localSheetId="3">#REF!</definedName>
    <definedName name="№１１０" localSheetId="0">#REF!</definedName>
    <definedName name="№１１０" localSheetId="9">#REF!</definedName>
    <definedName name="№１１０" localSheetId="2">#REF!</definedName>
    <definedName name="№１１０" localSheetId="11">#REF!</definedName>
    <definedName name="№１１０">#REF!</definedName>
    <definedName name="№１１１・１１２" localSheetId="5">#REF!</definedName>
    <definedName name="№１１１・１１２" localSheetId="6">#REF!</definedName>
    <definedName name="№１１１・１１２" localSheetId="7">#REF!</definedName>
    <definedName name="№１１１・１１２" localSheetId="8">#REF!</definedName>
    <definedName name="№１１１・１１２" localSheetId="1">#REF!</definedName>
    <definedName name="№１１１・１１２" localSheetId="10">#REF!</definedName>
    <definedName name="№１１１・１１２" localSheetId="3">#REF!</definedName>
    <definedName name="№１１１・１１２" localSheetId="0">#REF!</definedName>
    <definedName name="№１１１・１１２" localSheetId="9">#REF!</definedName>
    <definedName name="№１１１・１１２" localSheetId="2">#REF!</definedName>
    <definedName name="№１１１・１１２" localSheetId="11">#REF!</definedName>
    <definedName name="№１１１・１１２">#REF!</definedName>
    <definedName name="№１１３" localSheetId="5">#REF!</definedName>
    <definedName name="№１１３" localSheetId="6">#REF!</definedName>
    <definedName name="№１１３" localSheetId="7">#REF!</definedName>
    <definedName name="№１１３" localSheetId="8">#REF!</definedName>
    <definedName name="№１１３" localSheetId="1">#REF!</definedName>
    <definedName name="№１１３" localSheetId="10">#REF!</definedName>
    <definedName name="№１１３" localSheetId="3">#REF!</definedName>
    <definedName name="№１１３" localSheetId="0">#REF!</definedName>
    <definedName name="№１１３" localSheetId="9">#REF!</definedName>
    <definedName name="№１１３" localSheetId="2">#REF!</definedName>
    <definedName name="№１１３" localSheetId="11">#REF!</definedName>
    <definedName name="№１１３">#REF!</definedName>
    <definedName name="_xlnm.Print_Area" localSheetId="4">'現場別請求書 '!$A$1:$AB$29</definedName>
    <definedName name="_xlnm.Print_Area" localSheetId="5">'現場別請求書  (2)'!$A$1:$AB$29</definedName>
    <definedName name="_xlnm.Print_Area" localSheetId="6">'現場別請求書  (3)'!$A$1:$AB$29</definedName>
    <definedName name="_xlnm.Print_Area" localSheetId="7">'現場別請求書  (4)'!$A$1:$AB$29</definedName>
    <definedName name="_xlnm.Print_Area" localSheetId="8">'現場別請求書  (5)'!$A$1:$AB$29</definedName>
    <definedName name="_xlnm.Print_Area" localSheetId="1">'現場別請求書（ 見本）'!$A$1:$AB$29</definedName>
    <definedName name="_xlnm.Print_Area" localSheetId="10">'現場別請求書（業者→KAIDO） (2)'!$A$1:$AB$49</definedName>
    <definedName name="_xlnm.Print_Area" localSheetId="3">合計請求書!$A$1:$DD$88</definedName>
    <definedName name="_xlnm.Print_Area" localSheetId="0">'合計請求書 (見本)'!$A$1:$DD$88</definedName>
    <definedName name="_xlnm.Print_Area" localSheetId="9">常用請求内訳書!$A$1:$DI$129</definedName>
    <definedName name="_xlnm.Print_Area" localSheetId="2">'常用請求内訳書 (見本)'!$A$1:$DI$129</definedName>
    <definedName name="_xlnm.Print_Area" localSheetId="11">統括請求書!$A$1:$DD$118</definedName>
    <definedName name="あ１" localSheetId="5">'[2]見積Ｂ 案'!#REF!</definedName>
    <definedName name="あ１" localSheetId="6">'[2]見積Ｂ 案'!#REF!</definedName>
    <definedName name="あ１" localSheetId="7">'[2]見積Ｂ 案'!#REF!</definedName>
    <definedName name="あ１" localSheetId="8">'[2]見積Ｂ 案'!#REF!</definedName>
    <definedName name="あ１" localSheetId="1">'[2]見積Ｂ 案'!#REF!</definedName>
    <definedName name="あ１" localSheetId="10">'[2]見積Ｂ 案'!#REF!</definedName>
    <definedName name="あ１" localSheetId="3">'[3]見積Ｂ 案'!#REF!</definedName>
    <definedName name="あ１" localSheetId="0">'[3]見積Ｂ 案'!#REF!</definedName>
    <definedName name="あ１" localSheetId="9">'[3]見積Ｂ 案'!#REF!</definedName>
    <definedName name="あ１" localSheetId="2">'[3]見積Ｂ 案'!#REF!</definedName>
    <definedName name="あ１" localSheetId="11">'[3]見積Ｂ 案'!#REF!</definedName>
    <definedName name="あ１">'[2]見積Ｂ 案'!#REF!</definedName>
    <definedName name="い１" localSheetId="5">'[4]見積Ｂ 案'!#REF!</definedName>
    <definedName name="い１" localSheetId="6">'[4]見積Ｂ 案'!#REF!</definedName>
    <definedName name="い１" localSheetId="7">'[4]見積Ｂ 案'!#REF!</definedName>
    <definedName name="い１" localSheetId="8">'[4]見積Ｂ 案'!#REF!</definedName>
    <definedName name="い１" localSheetId="1">'[4]見積Ｂ 案'!#REF!</definedName>
    <definedName name="い１" localSheetId="10">'[4]見積Ｂ 案'!#REF!</definedName>
    <definedName name="い１" localSheetId="3">'[5]見積Ｂ 案'!#REF!</definedName>
    <definedName name="い１" localSheetId="0">'[5]見積Ｂ 案'!#REF!</definedName>
    <definedName name="い１" localSheetId="9">'[5]見積Ｂ 案'!#REF!</definedName>
    <definedName name="い１" localSheetId="2">'[5]見積Ｂ 案'!#REF!</definedName>
    <definedName name="い１" localSheetId="11">'[5]見積Ｂ 案'!#REF!</definedName>
    <definedName name="い１">'[4]見積Ｂ 案'!#REF!</definedName>
    <definedName name="ｼｰﾘﾝｸﾞ" localSheetId="5">#REF!</definedName>
    <definedName name="ｼｰﾘﾝｸﾞ" localSheetId="6">#REF!</definedName>
    <definedName name="ｼｰﾘﾝｸﾞ" localSheetId="7">#REF!</definedName>
    <definedName name="ｼｰﾘﾝｸﾞ" localSheetId="8">#REF!</definedName>
    <definedName name="ｼｰﾘﾝｸﾞ" localSheetId="1">#REF!</definedName>
    <definedName name="ｼｰﾘﾝｸﾞ" localSheetId="10">#REF!</definedName>
    <definedName name="ｼｰﾘﾝｸﾞ" localSheetId="3">#REF!</definedName>
    <definedName name="ｼｰﾘﾝｸﾞ" localSheetId="0">#REF!</definedName>
    <definedName name="ｼｰﾘﾝｸﾞ" localSheetId="9">#REF!</definedName>
    <definedName name="ｼｰﾘﾝｸﾞ" localSheetId="2">#REF!</definedName>
    <definedName name="ｼｰﾘﾝｸﾞ" localSheetId="11">#REF!</definedName>
    <definedName name="ｼｰﾘﾝｸﾞ">#REF!</definedName>
    <definedName name="印刷" localSheetId="5">#REF!</definedName>
    <definedName name="印刷" localSheetId="6">#REF!</definedName>
    <definedName name="印刷" localSheetId="7">#REF!</definedName>
    <definedName name="印刷" localSheetId="8">#REF!</definedName>
    <definedName name="印刷" localSheetId="1">#REF!</definedName>
    <definedName name="印刷" localSheetId="10">#REF!</definedName>
    <definedName name="印刷" localSheetId="3">#REF!</definedName>
    <definedName name="印刷" localSheetId="0">#REF!</definedName>
    <definedName name="印刷" localSheetId="9">#REF!</definedName>
    <definedName name="印刷" localSheetId="2">#REF!</definedName>
    <definedName name="印刷" localSheetId="11">#REF!</definedName>
    <definedName name="印刷">#REF!</definedName>
    <definedName name="塩ビｼｰﾄ" localSheetId="5">#REF!</definedName>
    <definedName name="塩ビｼｰﾄ" localSheetId="6">#REF!</definedName>
    <definedName name="塩ビｼｰﾄ" localSheetId="7">#REF!</definedName>
    <definedName name="塩ビｼｰﾄ" localSheetId="8">#REF!</definedName>
    <definedName name="塩ビｼｰﾄ" localSheetId="1">#REF!</definedName>
    <definedName name="塩ビｼｰﾄ" localSheetId="10">#REF!</definedName>
    <definedName name="塩ビｼｰﾄ" localSheetId="3">#REF!</definedName>
    <definedName name="塩ビｼｰﾄ" localSheetId="0">#REF!</definedName>
    <definedName name="塩ビｼｰﾄ" localSheetId="9">#REF!</definedName>
    <definedName name="塩ビｼｰﾄ" localSheetId="2">#REF!</definedName>
    <definedName name="塩ビｼｰﾄ" localSheetId="11">#REF!</definedName>
    <definedName name="塩ビｼｰﾄ">#REF!</definedName>
    <definedName name="下地補修" localSheetId="5">#REF!</definedName>
    <definedName name="下地補修" localSheetId="6">#REF!</definedName>
    <definedName name="下地補修" localSheetId="7">#REF!</definedName>
    <definedName name="下地補修" localSheetId="8">#REF!</definedName>
    <definedName name="下地補修" localSheetId="1">#REF!</definedName>
    <definedName name="下地補修" localSheetId="10">#REF!</definedName>
    <definedName name="下地補修" localSheetId="3">#REF!</definedName>
    <definedName name="下地補修" localSheetId="0">#REF!</definedName>
    <definedName name="下地補修" localSheetId="9">#REF!</definedName>
    <definedName name="下地補修" localSheetId="2">#REF!</definedName>
    <definedName name="下地補修" localSheetId="11">#REF!</definedName>
    <definedName name="下地補修">#REF!</definedName>
    <definedName name="仮設" localSheetId="5">#REF!</definedName>
    <definedName name="仮設" localSheetId="6">#REF!</definedName>
    <definedName name="仮設" localSheetId="7">#REF!</definedName>
    <definedName name="仮設" localSheetId="8">#REF!</definedName>
    <definedName name="仮設" localSheetId="1">#REF!</definedName>
    <definedName name="仮設" localSheetId="10">#REF!</definedName>
    <definedName name="仮設" localSheetId="3">#REF!</definedName>
    <definedName name="仮設" localSheetId="0">#REF!</definedName>
    <definedName name="仮設" localSheetId="9">#REF!</definedName>
    <definedName name="仮設" localSheetId="2">#REF!</definedName>
    <definedName name="仮設" localSheetId="11">#REF!</definedName>
    <definedName name="仮設">#REF!</definedName>
    <definedName name="外構" localSheetId="5">#REF!</definedName>
    <definedName name="外構" localSheetId="6">#REF!</definedName>
    <definedName name="外構" localSheetId="7">#REF!</definedName>
    <definedName name="外構" localSheetId="8">#REF!</definedName>
    <definedName name="外構" localSheetId="1">#REF!</definedName>
    <definedName name="外構" localSheetId="10">#REF!</definedName>
    <definedName name="外構" localSheetId="3">#REF!</definedName>
    <definedName name="外構" localSheetId="0">#REF!</definedName>
    <definedName name="外構" localSheetId="9">#REF!</definedName>
    <definedName name="外構" localSheetId="2">#REF!</definedName>
    <definedName name="外構" localSheetId="11">#REF!</definedName>
    <definedName name="外構">#REF!</definedName>
    <definedName name="外壁塗装" localSheetId="5">#REF!</definedName>
    <definedName name="外壁塗装" localSheetId="6">#REF!</definedName>
    <definedName name="外壁塗装" localSheetId="7">#REF!</definedName>
    <definedName name="外壁塗装" localSheetId="8">#REF!</definedName>
    <definedName name="外壁塗装" localSheetId="1">#REF!</definedName>
    <definedName name="外壁塗装" localSheetId="10">#REF!</definedName>
    <definedName name="外壁塗装" localSheetId="3">#REF!</definedName>
    <definedName name="外壁塗装" localSheetId="0">#REF!</definedName>
    <definedName name="外壁塗装" localSheetId="9">#REF!</definedName>
    <definedName name="外壁塗装" localSheetId="2">#REF!</definedName>
    <definedName name="外壁塗装" localSheetId="11">#REF!</definedName>
    <definedName name="外壁塗装">#REF!</definedName>
    <definedName name="規模" localSheetId="5">#REF!</definedName>
    <definedName name="規模" localSheetId="6">#REF!</definedName>
    <definedName name="規模" localSheetId="7">#REF!</definedName>
    <definedName name="規模" localSheetId="8">#REF!</definedName>
    <definedName name="規模" localSheetId="1">#REF!</definedName>
    <definedName name="規模" localSheetId="10">#REF!</definedName>
    <definedName name="規模" localSheetId="3">#REF!</definedName>
    <definedName name="規模" localSheetId="0">#REF!</definedName>
    <definedName name="規模" localSheetId="9">#REF!</definedName>
    <definedName name="規模" localSheetId="2">#REF!</definedName>
    <definedName name="規模" localSheetId="11">#REF!</definedName>
    <definedName name="規模">#REF!</definedName>
    <definedName name="共通仮設" localSheetId="5">#REF!</definedName>
    <definedName name="共通仮設" localSheetId="6">#REF!</definedName>
    <definedName name="共通仮設" localSheetId="7">#REF!</definedName>
    <definedName name="共通仮設" localSheetId="8">#REF!</definedName>
    <definedName name="共通仮設" localSheetId="1">#REF!</definedName>
    <definedName name="共通仮設" localSheetId="10">#REF!</definedName>
    <definedName name="共通仮設" localSheetId="3">#REF!</definedName>
    <definedName name="共通仮設" localSheetId="0">#REF!</definedName>
    <definedName name="共通仮設" localSheetId="9">#REF!</definedName>
    <definedName name="共通仮設" localSheetId="2">#REF!</definedName>
    <definedName name="共通仮設" localSheetId="11">#REF!</definedName>
    <definedName name="共通仮設">#REF!</definedName>
    <definedName name="建築面積" localSheetId="5">#REF!</definedName>
    <definedName name="建築面積" localSheetId="6">#REF!</definedName>
    <definedName name="建築面積" localSheetId="7">#REF!</definedName>
    <definedName name="建築面積" localSheetId="8">#REF!</definedName>
    <definedName name="建築面積" localSheetId="1">#REF!</definedName>
    <definedName name="建築面積" localSheetId="10">#REF!</definedName>
    <definedName name="建築面積" localSheetId="3">#REF!</definedName>
    <definedName name="建築面積" localSheetId="0">#REF!</definedName>
    <definedName name="建築面積" localSheetId="9">#REF!</definedName>
    <definedName name="建築面積" localSheetId="2">#REF!</definedName>
    <definedName name="建築面積" localSheetId="11">#REF!</definedName>
    <definedName name="建築面積">#REF!</definedName>
    <definedName name="見積提出日" localSheetId="5">#REF!</definedName>
    <definedName name="見積提出日" localSheetId="6">#REF!</definedName>
    <definedName name="見積提出日" localSheetId="7">#REF!</definedName>
    <definedName name="見積提出日" localSheetId="8">#REF!</definedName>
    <definedName name="見積提出日" localSheetId="1">#REF!</definedName>
    <definedName name="見積提出日" localSheetId="10">#REF!</definedName>
    <definedName name="見積提出日" localSheetId="3">#REF!</definedName>
    <definedName name="見積提出日" localSheetId="0">#REF!</definedName>
    <definedName name="見積提出日" localSheetId="9">#REF!</definedName>
    <definedName name="見積提出日" localSheetId="2">#REF!</definedName>
    <definedName name="見積提出日" localSheetId="11">#REF!</definedName>
    <definedName name="見積提出日">#REF!</definedName>
    <definedName name="見積提出日11" localSheetId="5">#REF!</definedName>
    <definedName name="見積提出日11" localSheetId="6">#REF!</definedName>
    <definedName name="見積提出日11" localSheetId="7">#REF!</definedName>
    <definedName name="見積提出日11" localSheetId="8">#REF!</definedName>
    <definedName name="見積提出日11" localSheetId="1">#REF!</definedName>
    <definedName name="見積提出日11" localSheetId="10">#REF!</definedName>
    <definedName name="見積提出日11" localSheetId="3">#REF!</definedName>
    <definedName name="見積提出日11" localSheetId="0">#REF!</definedName>
    <definedName name="見積提出日11" localSheetId="9">#REF!</definedName>
    <definedName name="見積提出日11" localSheetId="2">#REF!</definedName>
    <definedName name="見積提出日11" localSheetId="11">#REF!</definedName>
    <definedName name="見積提出日11">#REF!</definedName>
    <definedName name="工事価格" localSheetId="5">#REF!</definedName>
    <definedName name="工事価格" localSheetId="6">#REF!</definedName>
    <definedName name="工事価格" localSheetId="7">#REF!</definedName>
    <definedName name="工事価格" localSheetId="8">#REF!</definedName>
    <definedName name="工事価格" localSheetId="1">#REF!</definedName>
    <definedName name="工事価格" localSheetId="10">#REF!</definedName>
    <definedName name="工事価格" localSheetId="3">#REF!</definedName>
    <definedName name="工事価格" localSheetId="0">#REF!</definedName>
    <definedName name="工事価格" localSheetId="9">#REF!</definedName>
    <definedName name="工事価格" localSheetId="2">#REF!</definedName>
    <definedName name="工事価格" localSheetId="11">#REF!</definedName>
    <definedName name="工事価格">#REF!</definedName>
    <definedName name="工事金額" localSheetId="5">#REF!</definedName>
    <definedName name="工事金額" localSheetId="6">#REF!</definedName>
    <definedName name="工事金額" localSheetId="7">#REF!</definedName>
    <definedName name="工事金額" localSheetId="8">#REF!</definedName>
    <definedName name="工事金額" localSheetId="1">#REF!</definedName>
    <definedName name="工事金額" localSheetId="10">#REF!</definedName>
    <definedName name="工事金額" localSheetId="3">#REF!</definedName>
    <definedName name="工事金額" localSheetId="0">#REF!</definedName>
    <definedName name="工事金額" localSheetId="9">#REF!</definedName>
    <definedName name="工事金額" localSheetId="2">#REF!</definedName>
    <definedName name="工事金額" localSheetId="11">#REF!</definedName>
    <definedName name="工事金額">#REF!</definedName>
    <definedName name="工事件名" localSheetId="5">#REF!</definedName>
    <definedName name="工事件名" localSheetId="6">#REF!</definedName>
    <definedName name="工事件名" localSheetId="7">#REF!</definedName>
    <definedName name="工事件名" localSheetId="8">#REF!</definedName>
    <definedName name="工事件名" localSheetId="1">#REF!</definedName>
    <definedName name="工事件名" localSheetId="10">#REF!</definedName>
    <definedName name="工事件名" localSheetId="3">#REF!</definedName>
    <definedName name="工事件名" localSheetId="0">#REF!</definedName>
    <definedName name="工事件名" localSheetId="9">#REF!</definedName>
    <definedName name="工事件名" localSheetId="2">#REF!</definedName>
    <definedName name="工事件名" localSheetId="11">#REF!</definedName>
    <definedName name="工事件名">#REF!</definedName>
    <definedName name="工事場所" localSheetId="5">#REF!</definedName>
    <definedName name="工事場所" localSheetId="6">#REF!</definedName>
    <definedName name="工事場所" localSheetId="7">#REF!</definedName>
    <definedName name="工事場所" localSheetId="8">#REF!</definedName>
    <definedName name="工事場所" localSheetId="1">#REF!</definedName>
    <definedName name="工事場所" localSheetId="10">#REF!</definedName>
    <definedName name="工事場所" localSheetId="3">#REF!</definedName>
    <definedName name="工事場所" localSheetId="0">#REF!</definedName>
    <definedName name="工事場所" localSheetId="9">#REF!</definedName>
    <definedName name="工事場所" localSheetId="2">#REF!</definedName>
    <definedName name="工事場所" localSheetId="11">#REF!</definedName>
    <definedName name="工事場所">#REF!</definedName>
    <definedName name="構造" localSheetId="5">#REF!</definedName>
    <definedName name="構造" localSheetId="6">#REF!</definedName>
    <definedName name="構造" localSheetId="7">#REF!</definedName>
    <definedName name="構造" localSheetId="8">#REF!</definedName>
    <definedName name="構造" localSheetId="1">#REF!</definedName>
    <definedName name="構造" localSheetId="10">#REF!</definedName>
    <definedName name="構造" localSheetId="3">#REF!</definedName>
    <definedName name="構造" localSheetId="0">#REF!</definedName>
    <definedName name="構造" localSheetId="9">#REF!</definedName>
    <definedName name="構造" localSheetId="2">#REF!</definedName>
    <definedName name="構造" localSheetId="11">#REF!</definedName>
    <definedName name="構造">#REF!</definedName>
    <definedName name="合計" localSheetId="5">#REF!</definedName>
    <definedName name="合計" localSheetId="6">#REF!</definedName>
    <definedName name="合計" localSheetId="7">#REF!</definedName>
    <definedName name="合計" localSheetId="8">#REF!</definedName>
    <definedName name="合計" localSheetId="1">#REF!</definedName>
    <definedName name="合計" localSheetId="10">#REF!</definedName>
    <definedName name="合計" localSheetId="3">#REF!</definedName>
    <definedName name="合計" localSheetId="0">#REF!</definedName>
    <definedName name="合計" localSheetId="9">#REF!</definedName>
    <definedName name="合計" localSheetId="2">#REF!</definedName>
    <definedName name="合計" localSheetId="11">#REF!</definedName>
    <definedName name="合計">#REF!</definedName>
    <definedName name="三＿ｼｰﾙ" localSheetId="5">#REF!</definedName>
    <definedName name="三＿ｼｰﾙ" localSheetId="6">#REF!</definedName>
    <definedName name="三＿ｼｰﾙ" localSheetId="7">#REF!</definedName>
    <definedName name="三＿ｼｰﾙ" localSheetId="8">#REF!</definedName>
    <definedName name="三＿ｼｰﾙ" localSheetId="1">#REF!</definedName>
    <definedName name="三＿ｼｰﾙ" localSheetId="10">#REF!</definedName>
    <definedName name="三＿ｼｰﾙ" localSheetId="3">#REF!</definedName>
    <definedName name="三＿ｼｰﾙ" localSheetId="0">#REF!</definedName>
    <definedName name="三＿ｼｰﾙ" localSheetId="9">#REF!</definedName>
    <definedName name="三＿ｼｰﾙ" localSheetId="2">#REF!</definedName>
    <definedName name="三＿ｼｰﾙ" localSheetId="11">#REF!</definedName>
    <definedName name="三＿ｼｰﾙ">#REF!</definedName>
    <definedName name="三＿仮設" localSheetId="5">#REF!</definedName>
    <definedName name="三＿仮設" localSheetId="6">#REF!</definedName>
    <definedName name="三＿仮設" localSheetId="7">#REF!</definedName>
    <definedName name="三＿仮設" localSheetId="8">#REF!</definedName>
    <definedName name="三＿仮設" localSheetId="1">#REF!</definedName>
    <definedName name="三＿仮設" localSheetId="10">#REF!</definedName>
    <definedName name="三＿仮設" localSheetId="3">#REF!</definedName>
    <definedName name="三＿仮設" localSheetId="0">#REF!</definedName>
    <definedName name="三＿仮設" localSheetId="9">#REF!</definedName>
    <definedName name="三＿仮設" localSheetId="2">#REF!</definedName>
    <definedName name="三＿仮設" localSheetId="11">#REF!</definedName>
    <definedName name="三＿仮設">#REF!</definedName>
    <definedName name="三＿改善" localSheetId="5">#REF!</definedName>
    <definedName name="三＿改善" localSheetId="6">#REF!</definedName>
    <definedName name="三＿改善" localSheetId="7">#REF!</definedName>
    <definedName name="三＿改善" localSheetId="8">#REF!</definedName>
    <definedName name="三＿改善" localSheetId="1">#REF!</definedName>
    <definedName name="三＿改善" localSheetId="10">#REF!</definedName>
    <definedName name="三＿改善" localSheetId="3">#REF!</definedName>
    <definedName name="三＿改善" localSheetId="0">#REF!</definedName>
    <definedName name="三＿改善" localSheetId="9">#REF!</definedName>
    <definedName name="三＿改善" localSheetId="2">#REF!</definedName>
    <definedName name="三＿改善" localSheetId="11">#REF!</definedName>
    <definedName name="三＿改善">#REF!</definedName>
    <definedName name="三＿外壁" localSheetId="5">#REF!</definedName>
    <definedName name="三＿外壁" localSheetId="6">#REF!</definedName>
    <definedName name="三＿外壁" localSheetId="7">#REF!</definedName>
    <definedName name="三＿外壁" localSheetId="8">#REF!</definedName>
    <definedName name="三＿外壁" localSheetId="1">#REF!</definedName>
    <definedName name="三＿外壁" localSheetId="10">#REF!</definedName>
    <definedName name="三＿外壁" localSheetId="3">#REF!</definedName>
    <definedName name="三＿外壁" localSheetId="0">#REF!</definedName>
    <definedName name="三＿外壁" localSheetId="9">#REF!</definedName>
    <definedName name="三＿外壁" localSheetId="2">#REF!</definedName>
    <definedName name="三＿外壁" localSheetId="11">#REF!</definedName>
    <definedName name="三＿外壁">#REF!</definedName>
    <definedName name="三＿鉄部" localSheetId="5">#REF!</definedName>
    <definedName name="三＿鉄部" localSheetId="6">#REF!</definedName>
    <definedName name="三＿鉄部" localSheetId="7">#REF!</definedName>
    <definedName name="三＿鉄部" localSheetId="8">#REF!</definedName>
    <definedName name="三＿鉄部" localSheetId="1">#REF!</definedName>
    <definedName name="三＿鉄部" localSheetId="10">#REF!</definedName>
    <definedName name="三＿鉄部" localSheetId="3">#REF!</definedName>
    <definedName name="三＿鉄部" localSheetId="0">#REF!</definedName>
    <definedName name="三＿鉄部" localSheetId="9">#REF!</definedName>
    <definedName name="三＿鉄部" localSheetId="2">#REF!</definedName>
    <definedName name="三＿鉄部" localSheetId="11">#REF!</definedName>
    <definedName name="三＿鉄部">#REF!</definedName>
    <definedName name="三＿補修" localSheetId="5">#REF!</definedName>
    <definedName name="三＿補修" localSheetId="6">#REF!</definedName>
    <definedName name="三＿補修" localSheetId="7">#REF!</definedName>
    <definedName name="三＿補修" localSheetId="8">#REF!</definedName>
    <definedName name="三＿補修" localSheetId="1">#REF!</definedName>
    <definedName name="三＿補修" localSheetId="10">#REF!</definedName>
    <definedName name="三＿補修" localSheetId="3">#REF!</definedName>
    <definedName name="三＿補修" localSheetId="0">#REF!</definedName>
    <definedName name="三＿補修" localSheetId="9">#REF!</definedName>
    <definedName name="三＿補修" localSheetId="2">#REF!</definedName>
    <definedName name="三＿補修" localSheetId="11">#REF!</definedName>
    <definedName name="三＿補修">#REF!</definedName>
    <definedName name="三＿防水" localSheetId="5">#REF!</definedName>
    <definedName name="三＿防水" localSheetId="6">#REF!</definedName>
    <definedName name="三＿防水" localSheetId="7">#REF!</definedName>
    <definedName name="三＿防水" localSheetId="8">#REF!</definedName>
    <definedName name="三＿防水" localSheetId="1">#REF!</definedName>
    <definedName name="三＿防水" localSheetId="10">#REF!</definedName>
    <definedName name="三＿防水" localSheetId="3">#REF!</definedName>
    <definedName name="三＿防水" localSheetId="0">#REF!</definedName>
    <definedName name="三＿防水" localSheetId="9">#REF!</definedName>
    <definedName name="三＿防水" localSheetId="2">#REF!</definedName>
    <definedName name="三＿防水" localSheetId="11">#REF!</definedName>
    <definedName name="三＿防水">#REF!</definedName>
    <definedName name="施工延" localSheetId="5">#REF!</definedName>
    <definedName name="施工延" localSheetId="6">#REF!</definedName>
    <definedName name="施工延" localSheetId="7">#REF!</definedName>
    <definedName name="施工延" localSheetId="8">#REF!</definedName>
    <definedName name="施工延" localSheetId="1">#REF!</definedName>
    <definedName name="施工延" localSheetId="10">#REF!</definedName>
    <definedName name="施工延" localSheetId="3">#REF!</definedName>
    <definedName name="施工延" localSheetId="0">#REF!</definedName>
    <definedName name="施工延" localSheetId="9">#REF!</definedName>
    <definedName name="施工延" localSheetId="2">#REF!</definedName>
    <definedName name="施工延" localSheetId="11">#REF!</definedName>
    <definedName name="施工延">#REF!</definedName>
    <definedName name="施工延床面積" localSheetId="5">#REF!</definedName>
    <definedName name="施工延床面積" localSheetId="6">#REF!</definedName>
    <definedName name="施工延床面積" localSheetId="7">#REF!</definedName>
    <definedName name="施工延床面積" localSheetId="8">#REF!</definedName>
    <definedName name="施工延床面積" localSheetId="1">#REF!</definedName>
    <definedName name="施工延床面積" localSheetId="10">#REF!</definedName>
    <definedName name="施工延床面積" localSheetId="3">#REF!</definedName>
    <definedName name="施工延床面積" localSheetId="0">#REF!</definedName>
    <definedName name="施工延床面積" localSheetId="9">#REF!</definedName>
    <definedName name="施工延床面積" localSheetId="2">#REF!</definedName>
    <definedName name="施工延床面積" localSheetId="11">#REF!</definedName>
    <definedName name="施工延床面積">#REF!</definedName>
    <definedName name="実行予算" localSheetId="5">#REF!</definedName>
    <definedName name="実行予算" localSheetId="6">#REF!</definedName>
    <definedName name="実行予算" localSheetId="7">#REF!</definedName>
    <definedName name="実行予算" localSheetId="8">#REF!</definedName>
    <definedName name="実行予算" localSheetId="1">#REF!</definedName>
    <definedName name="実行予算" localSheetId="10">#REF!</definedName>
    <definedName name="実行予算" localSheetId="3">#REF!</definedName>
    <definedName name="実行予算" localSheetId="0">#REF!</definedName>
    <definedName name="実行予算" localSheetId="9">#REF!</definedName>
    <definedName name="実行予算" localSheetId="2">#REF!</definedName>
    <definedName name="実行予算" localSheetId="11">#REF!</definedName>
    <definedName name="実行予算">#REF!</definedName>
    <definedName name="手摺" localSheetId="5">#REF!</definedName>
    <definedName name="手摺" localSheetId="6">#REF!</definedName>
    <definedName name="手摺" localSheetId="7">#REF!</definedName>
    <definedName name="手摺" localSheetId="8">#REF!</definedName>
    <definedName name="手摺" localSheetId="1">#REF!</definedName>
    <definedName name="手摺" localSheetId="10">#REF!</definedName>
    <definedName name="手摺" localSheetId="3">#REF!</definedName>
    <definedName name="手摺" localSheetId="0">#REF!</definedName>
    <definedName name="手摺" localSheetId="9">#REF!</definedName>
    <definedName name="手摺" localSheetId="2">#REF!</definedName>
    <definedName name="手摺" localSheetId="11">#REF!</definedName>
    <definedName name="手摺">#REF!</definedName>
    <definedName name="手摺壁" localSheetId="5">#REF!</definedName>
    <definedName name="手摺壁" localSheetId="6">#REF!</definedName>
    <definedName name="手摺壁" localSheetId="7">#REF!</definedName>
    <definedName name="手摺壁" localSheetId="8">#REF!</definedName>
    <definedName name="手摺壁" localSheetId="1">#REF!</definedName>
    <definedName name="手摺壁" localSheetId="10">#REF!</definedName>
    <definedName name="手摺壁" localSheetId="3">#REF!</definedName>
    <definedName name="手摺壁" localSheetId="0">#REF!</definedName>
    <definedName name="手摺壁" localSheetId="9">#REF!</definedName>
    <definedName name="手摺壁" localSheetId="2">#REF!</definedName>
    <definedName name="手摺壁" localSheetId="11">#REF!</definedName>
    <definedName name="手摺壁">#REF!</definedName>
    <definedName name="集＿ｼｰﾙ" localSheetId="5">#REF!</definedName>
    <definedName name="集＿ｼｰﾙ" localSheetId="6">#REF!</definedName>
    <definedName name="集＿ｼｰﾙ" localSheetId="7">#REF!</definedName>
    <definedName name="集＿ｼｰﾙ" localSheetId="8">#REF!</definedName>
    <definedName name="集＿ｼｰﾙ" localSheetId="1">#REF!</definedName>
    <definedName name="集＿ｼｰﾙ" localSheetId="10">#REF!</definedName>
    <definedName name="集＿ｼｰﾙ" localSheetId="3">#REF!</definedName>
    <definedName name="集＿ｼｰﾙ" localSheetId="0">#REF!</definedName>
    <definedName name="集＿ｼｰﾙ" localSheetId="9">#REF!</definedName>
    <definedName name="集＿ｼｰﾙ" localSheetId="2">#REF!</definedName>
    <definedName name="集＿ｼｰﾙ" localSheetId="11">#REF!</definedName>
    <definedName name="集＿ｼｰﾙ">#REF!</definedName>
    <definedName name="集＿仮設" localSheetId="5">#REF!</definedName>
    <definedName name="集＿仮設" localSheetId="6">#REF!</definedName>
    <definedName name="集＿仮設" localSheetId="7">#REF!</definedName>
    <definedName name="集＿仮設" localSheetId="8">#REF!</definedName>
    <definedName name="集＿仮設" localSheetId="1">#REF!</definedName>
    <definedName name="集＿仮設" localSheetId="10">#REF!</definedName>
    <definedName name="集＿仮設" localSheetId="3">#REF!</definedName>
    <definedName name="集＿仮設" localSheetId="0">#REF!</definedName>
    <definedName name="集＿仮設" localSheetId="9">#REF!</definedName>
    <definedName name="集＿仮設" localSheetId="2">#REF!</definedName>
    <definedName name="集＿仮設" localSheetId="11">#REF!</definedName>
    <definedName name="集＿仮設">#REF!</definedName>
    <definedName name="集＿改善" localSheetId="5">#REF!</definedName>
    <definedName name="集＿改善" localSheetId="6">#REF!</definedName>
    <definedName name="集＿改善" localSheetId="7">#REF!</definedName>
    <definedName name="集＿改善" localSheetId="8">#REF!</definedName>
    <definedName name="集＿改善" localSheetId="1">#REF!</definedName>
    <definedName name="集＿改善" localSheetId="10">#REF!</definedName>
    <definedName name="集＿改善" localSheetId="3">#REF!</definedName>
    <definedName name="集＿改善" localSheetId="0">#REF!</definedName>
    <definedName name="集＿改善" localSheetId="9">#REF!</definedName>
    <definedName name="集＿改善" localSheetId="2">#REF!</definedName>
    <definedName name="集＿改善" localSheetId="11">#REF!</definedName>
    <definedName name="集＿改善">#REF!</definedName>
    <definedName name="集＿外壁" localSheetId="5">#REF!</definedName>
    <definedName name="集＿外壁" localSheetId="6">#REF!</definedName>
    <definedName name="集＿外壁" localSheetId="7">#REF!</definedName>
    <definedName name="集＿外壁" localSheetId="8">#REF!</definedName>
    <definedName name="集＿外壁" localSheetId="1">#REF!</definedName>
    <definedName name="集＿外壁" localSheetId="10">#REF!</definedName>
    <definedName name="集＿外壁" localSheetId="3">#REF!</definedName>
    <definedName name="集＿外壁" localSheetId="0">#REF!</definedName>
    <definedName name="集＿外壁" localSheetId="9">#REF!</definedName>
    <definedName name="集＿外壁" localSheetId="2">#REF!</definedName>
    <definedName name="集＿外壁" localSheetId="11">#REF!</definedName>
    <definedName name="集＿外壁">#REF!</definedName>
    <definedName name="集＿鉄部" localSheetId="5">#REF!</definedName>
    <definedName name="集＿鉄部" localSheetId="6">#REF!</definedName>
    <definedName name="集＿鉄部" localSheetId="7">#REF!</definedName>
    <definedName name="集＿鉄部" localSheetId="8">#REF!</definedName>
    <definedName name="集＿鉄部" localSheetId="1">#REF!</definedName>
    <definedName name="集＿鉄部" localSheetId="10">#REF!</definedName>
    <definedName name="集＿鉄部" localSheetId="3">#REF!</definedName>
    <definedName name="集＿鉄部" localSheetId="0">#REF!</definedName>
    <definedName name="集＿鉄部" localSheetId="9">#REF!</definedName>
    <definedName name="集＿鉄部" localSheetId="2">#REF!</definedName>
    <definedName name="集＿鉄部" localSheetId="11">#REF!</definedName>
    <definedName name="集＿鉄部">#REF!</definedName>
    <definedName name="集＿補修" localSheetId="5">#REF!</definedName>
    <definedName name="集＿補修" localSheetId="6">#REF!</definedName>
    <definedName name="集＿補修" localSheetId="7">#REF!</definedName>
    <definedName name="集＿補修" localSheetId="8">#REF!</definedName>
    <definedName name="集＿補修" localSheetId="1">#REF!</definedName>
    <definedName name="集＿補修" localSheetId="10">#REF!</definedName>
    <definedName name="集＿補修" localSheetId="3">#REF!</definedName>
    <definedName name="集＿補修" localSheetId="0">#REF!</definedName>
    <definedName name="集＿補修" localSheetId="9">#REF!</definedName>
    <definedName name="集＿補修" localSheetId="2">#REF!</definedName>
    <definedName name="集＿補修" localSheetId="11">#REF!</definedName>
    <definedName name="集＿補修">#REF!</definedName>
    <definedName name="集＿防水" localSheetId="5">#REF!</definedName>
    <definedName name="集＿防水" localSheetId="6">#REF!</definedName>
    <definedName name="集＿防水" localSheetId="7">#REF!</definedName>
    <definedName name="集＿防水" localSheetId="8">#REF!</definedName>
    <definedName name="集＿防水" localSheetId="1">#REF!</definedName>
    <definedName name="集＿防水" localSheetId="10">#REF!</definedName>
    <definedName name="集＿防水" localSheetId="3">#REF!</definedName>
    <definedName name="集＿防水" localSheetId="0">#REF!</definedName>
    <definedName name="集＿防水" localSheetId="9">#REF!</definedName>
    <definedName name="集＿防水" localSheetId="2">#REF!</definedName>
    <definedName name="集＿防水" localSheetId="11">#REF!</definedName>
    <definedName name="集＿防水">#REF!</definedName>
    <definedName name="集会所" localSheetId="5">#REF!</definedName>
    <definedName name="集会所" localSheetId="6">#REF!</definedName>
    <definedName name="集会所" localSheetId="7">#REF!</definedName>
    <definedName name="集会所" localSheetId="8">#REF!</definedName>
    <definedName name="集会所" localSheetId="1">#REF!</definedName>
    <definedName name="集会所" localSheetId="10">#REF!</definedName>
    <definedName name="集会所" localSheetId="3">#REF!</definedName>
    <definedName name="集会所" localSheetId="0">#REF!</definedName>
    <definedName name="集会所" localSheetId="9">#REF!</definedName>
    <definedName name="集会所" localSheetId="2">#REF!</definedName>
    <definedName name="集会所" localSheetId="11">#REF!</definedName>
    <definedName name="集会所">#REF!</definedName>
    <definedName name="諸経費" localSheetId="5">#REF!</definedName>
    <definedName name="諸経費" localSheetId="6">#REF!</definedName>
    <definedName name="諸経費" localSheetId="7">#REF!</definedName>
    <definedName name="諸経費" localSheetId="8">#REF!</definedName>
    <definedName name="諸経費" localSheetId="1">#REF!</definedName>
    <definedName name="諸経費" localSheetId="10">#REF!</definedName>
    <definedName name="諸経費" localSheetId="3">#REF!</definedName>
    <definedName name="諸経費" localSheetId="0">#REF!</definedName>
    <definedName name="諸経費" localSheetId="9">#REF!</definedName>
    <definedName name="諸経費" localSheetId="2">#REF!</definedName>
    <definedName name="諸経費" localSheetId="11">#REF!</definedName>
    <definedName name="諸経費">#REF!</definedName>
    <definedName name="諸経費_雑" localSheetId="5">#REF!</definedName>
    <definedName name="諸経費_雑" localSheetId="6">#REF!</definedName>
    <definedName name="諸経費_雑" localSheetId="7">#REF!</definedName>
    <definedName name="諸経費_雑" localSheetId="8">#REF!</definedName>
    <definedName name="諸経費_雑" localSheetId="1">#REF!</definedName>
    <definedName name="諸経費_雑" localSheetId="10">#REF!</definedName>
    <definedName name="諸経費_雑" localSheetId="3">#REF!</definedName>
    <definedName name="諸経費_雑" localSheetId="0">#REF!</definedName>
    <definedName name="諸経費_雑" localSheetId="9">#REF!</definedName>
    <definedName name="諸経費_雑" localSheetId="2">#REF!</definedName>
    <definedName name="諸経費_雑" localSheetId="11">#REF!</definedName>
    <definedName name="諸経費_雑">#REF!</definedName>
    <definedName name="消費税" localSheetId="5">#REF!</definedName>
    <definedName name="消費税" localSheetId="6">#REF!</definedName>
    <definedName name="消費税" localSheetId="7">#REF!</definedName>
    <definedName name="消費税" localSheetId="8">#REF!</definedName>
    <definedName name="消費税" localSheetId="1">#REF!</definedName>
    <definedName name="消費税" localSheetId="10">#REF!</definedName>
    <definedName name="消費税" localSheetId="3">#REF!</definedName>
    <definedName name="消費税" localSheetId="0">#REF!</definedName>
    <definedName name="消費税" localSheetId="9">#REF!</definedName>
    <definedName name="消費税" localSheetId="2">#REF!</definedName>
    <definedName name="消費税" localSheetId="11">#REF!</definedName>
    <definedName name="消費税">#REF!</definedName>
    <definedName name="足場仮設" localSheetId="5">#REF!</definedName>
    <definedName name="足場仮設" localSheetId="6">#REF!</definedName>
    <definedName name="足場仮設" localSheetId="7">#REF!</definedName>
    <definedName name="足場仮設" localSheetId="8">#REF!</definedName>
    <definedName name="足場仮設" localSheetId="1">#REF!</definedName>
    <definedName name="足場仮設" localSheetId="10">#REF!</definedName>
    <definedName name="足場仮設" localSheetId="3">#REF!</definedName>
    <definedName name="足場仮設" localSheetId="0">#REF!</definedName>
    <definedName name="足場仮設" localSheetId="9">#REF!</definedName>
    <definedName name="足場仮設" localSheetId="2">#REF!</definedName>
    <definedName name="足場仮設" localSheetId="11">#REF!</definedName>
    <definedName name="足場仮設">#REF!</definedName>
    <definedName name="鉄部" localSheetId="5">#REF!</definedName>
    <definedName name="鉄部" localSheetId="6">#REF!</definedName>
    <definedName name="鉄部" localSheetId="7">#REF!</definedName>
    <definedName name="鉄部" localSheetId="8">#REF!</definedName>
    <definedName name="鉄部" localSheetId="1">#REF!</definedName>
    <definedName name="鉄部" localSheetId="10">#REF!</definedName>
    <definedName name="鉄部" localSheetId="3">#REF!</definedName>
    <definedName name="鉄部" localSheetId="0">#REF!</definedName>
    <definedName name="鉄部" localSheetId="9">#REF!</definedName>
    <definedName name="鉄部" localSheetId="2">#REF!</definedName>
    <definedName name="鉄部" localSheetId="11">#REF!</definedName>
    <definedName name="鉄部">#REF!</definedName>
    <definedName name="鉄部塗装" localSheetId="5">#REF!</definedName>
    <definedName name="鉄部塗装" localSheetId="6">#REF!</definedName>
    <definedName name="鉄部塗装" localSheetId="7">#REF!</definedName>
    <definedName name="鉄部塗装" localSheetId="8">#REF!</definedName>
    <definedName name="鉄部塗装" localSheetId="1">#REF!</definedName>
    <definedName name="鉄部塗装" localSheetId="10">#REF!</definedName>
    <definedName name="鉄部塗装" localSheetId="3">#REF!</definedName>
    <definedName name="鉄部塗装" localSheetId="0">#REF!</definedName>
    <definedName name="鉄部塗装" localSheetId="9">#REF!</definedName>
    <definedName name="鉄部塗装" localSheetId="2">#REF!</definedName>
    <definedName name="鉄部塗装" localSheetId="11">#REF!</definedName>
    <definedName name="鉄部塗装">#REF!</definedName>
    <definedName name="東急現経" localSheetId="5">#REF!</definedName>
    <definedName name="東急現経" localSheetId="6">#REF!</definedName>
    <definedName name="東急現経" localSheetId="7">#REF!</definedName>
    <definedName name="東急現経" localSheetId="8">#REF!</definedName>
    <definedName name="東急現経" localSheetId="1">#REF!</definedName>
    <definedName name="東急現経" localSheetId="10">#REF!</definedName>
    <definedName name="東急現経" localSheetId="3">#REF!</definedName>
    <definedName name="東急現経" localSheetId="0">#REF!</definedName>
    <definedName name="東急現経" localSheetId="9">#REF!</definedName>
    <definedName name="東急現経" localSheetId="2">#REF!</definedName>
    <definedName name="東急現経" localSheetId="11">#REF!</definedName>
    <definedName name="東急現経">#REF!</definedName>
    <definedName name="内装" localSheetId="5">#REF!</definedName>
    <definedName name="内装" localSheetId="6">#REF!</definedName>
    <definedName name="内装" localSheetId="7">#REF!</definedName>
    <definedName name="内装" localSheetId="8">#REF!</definedName>
    <definedName name="内装" localSheetId="1">#REF!</definedName>
    <definedName name="内装" localSheetId="10">#REF!</definedName>
    <definedName name="内装" localSheetId="3">#REF!</definedName>
    <definedName name="内装" localSheetId="0">#REF!</definedName>
    <definedName name="内装" localSheetId="9">#REF!</definedName>
    <definedName name="内装" localSheetId="2">#REF!</definedName>
    <definedName name="内装" localSheetId="11">#REF!</definedName>
    <definedName name="内装">#REF!</definedName>
    <definedName name="二＿ｼｰﾙ" localSheetId="5">#REF!</definedName>
    <definedName name="二＿ｼｰﾙ" localSheetId="6">#REF!</definedName>
    <definedName name="二＿ｼｰﾙ" localSheetId="7">#REF!</definedName>
    <definedName name="二＿ｼｰﾙ" localSheetId="8">#REF!</definedName>
    <definedName name="二＿ｼｰﾙ" localSheetId="1">#REF!</definedName>
    <definedName name="二＿ｼｰﾙ" localSheetId="10">#REF!</definedName>
    <definedName name="二＿ｼｰﾙ" localSheetId="3">#REF!</definedName>
    <definedName name="二＿ｼｰﾙ" localSheetId="0">#REF!</definedName>
    <definedName name="二＿ｼｰﾙ" localSheetId="9">#REF!</definedName>
    <definedName name="二＿ｼｰﾙ" localSheetId="2">#REF!</definedName>
    <definedName name="二＿ｼｰﾙ" localSheetId="11">#REF!</definedName>
    <definedName name="二＿ｼｰﾙ">#REF!</definedName>
    <definedName name="二＿仮設" localSheetId="5">#REF!</definedName>
    <definedName name="二＿仮設" localSheetId="6">#REF!</definedName>
    <definedName name="二＿仮設" localSheetId="7">#REF!</definedName>
    <definedName name="二＿仮設" localSheetId="8">#REF!</definedName>
    <definedName name="二＿仮設" localSheetId="1">#REF!</definedName>
    <definedName name="二＿仮設" localSheetId="10">#REF!</definedName>
    <definedName name="二＿仮設" localSheetId="3">#REF!</definedName>
    <definedName name="二＿仮設" localSheetId="0">#REF!</definedName>
    <definedName name="二＿仮設" localSheetId="9">#REF!</definedName>
    <definedName name="二＿仮設" localSheetId="2">#REF!</definedName>
    <definedName name="二＿仮設" localSheetId="11">#REF!</definedName>
    <definedName name="二＿仮設">#REF!</definedName>
    <definedName name="二＿改善" localSheetId="5">#REF!</definedName>
    <definedName name="二＿改善" localSheetId="6">#REF!</definedName>
    <definedName name="二＿改善" localSheetId="7">#REF!</definedName>
    <definedName name="二＿改善" localSheetId="8">#REF!</definedName>
    <definedName name="二＿改善" localSheetId="1">#REF!</definedName>
    <definedName name="二＿改善" localSheetId="10">#REF!</definedName>
    <definedName name="二＿改善" localSheetId="3">#REF!</definedName>
    <definedName name="二＿改善" localSheetId="0">#REF!</definedName>
    <definedName name="二＿改善" localSheetId="9">#REF!</definedName>
    <definedName name="二＿改善" localSheetId="2">#REF!</definedName>
    <definedName name="二＿改善" localSheetId="11">#REF!</definedName>
    <definedName name="二＿改善">#REF!</definedName>
    <definedName name="二＿外壁" localSheetId="5">#REF!</definedName>
    <definedName name="二＿外壁" localSheetId="6">#REF!</definedName>
    <definedName name="二＿外壁" localSheetId="7">#REF!</definedName>
    <definedName name="二＿外壁" localSheetId="8">#REF!</definedName>
    <definedName name="二＿外壁" localSheetId="1">#REF!</definedName>
    <definedName name="二＿外壁" localSheetId="10">#REF!</definedName>
    <definedName name="二＿外壁" localSheetId="3">#REF!</definedName>
    <definedName name="二＿外壁" localSheetId="0">#REF!</definedName>
    <definedName name="二＿外壁" localSheetId="9">#REF!</definedName>
    <definedName name="二＿外壁" localSheetId="2">#REF!</definedName>
    <definedName name="二＿外壁" localSheetId="11">#REF!</definedName>
    <definedName name="二＿外壁">#REF!</definedName>
    <definedName name="二＿鉄部" localSheetId="5">#REF!</definedName>
    <definedName name="二＿鉄部" localSheetId="6">#REF!</definedName>
    <definedName name="二＿鉄部" localSheetId="7">#REF!</definedName>
    <definedName name="二＿鉄部" localSheetId="8">#REF!</definedName>
    <definedName name="二＿鉄部" localSheetId="1">#REF!</definedName>
    <definedName name="二＿鉄部" localSheetId="10">#REF!</definedName>
    <definedName name="二＿鉄部" localSheetId="3">#REF!</definedName>
    <definedName name="二＿鉄部" localSheetId="0">#REF!</definedName>
    <definedName name="二＿鉄部" localSheetId="9">#REF!</definedName>
    <definedName name="二＿鉄部" localSheetId="2">#REF!</definedName>
    <definedName name="二＿鉄部" localSheetId="11">#REF!</definedName>
    <definedName name="二＿鉄部">#REF!</definedName>
    <definedName name="二＿補修" localSheetId="5">#REF!</definedName>
    <definedName name="二＿補修" localSheetId="6">#REF!</definedName>
    <definedName name="二＿補修" localSheetId="7">#REF!</definedName>
    <definedName name="二＿補修" localSheetId="8">#REF!</definedName>
    <definedName name="二＿補修" localSheetId="1">#REF!</definedName>
    <definedName name="二＿補修" localSheetId="10">#REF!</definedName>
    <definedName name="二＿補修" localSheetId="3">#REF!</definedName>
    <definedName name="二＿補修" localSheetId="0">#REF!</definedName>
    <definedName name="二＿補修" localSheetId="9">#REF!</definedName>
    <definedName name="二＿補修" localSheetId="2">#REF!</definedName>
    <definedName name="二＿補修" localSheetId="11">#REF!</definedName>
    <definedName name="二＿補修">#REF!</definedName>
    <definedName name="二＿防水" localSheetId="5">#REF!</definedName>
    <definedName name="二＿防水" localSheetId="6">#REF!</definedName>
    <definedName name="二＿防水" localSheetId="7">#REF!</definedName>
    <definedName name="二＿防水" localSheetId="8">#REF!</definedName>
    <definedName name="二＿防水" localSheetId="1">#REF!</definedName>
    <definedName name="二＿防水" localSheetId="10">#REF!</definedName>
    <definedName name="二＿防水" localSheetId="3">#REF!</definedName>
    <definedName name="二＿防水" localSheetId="0">#REF!</definedName>
    <definedName name="二＿防水" localSheetId="9">#REF!</definedName>
    <definedName name="二＿防水" localSheetId="2">#REF!</definedName>
    <definedName name="二＿防水" localSheetId="11">#REF!</definedName>
    <definedName name="二＿防水">#REF!</definedName>
    <definedName name="入力" localSheetId="5">#REF!</definedName>
    <definedName name="入力" localSheetId="6">#REF!</definedName>
    <definedName name="入力" localSheetId="7">#REF!</definedName>
    <definedName name="入力" localSheetId="8">#REF!</definedName>
    <definedName name="入力" localSheetId="1">#REF!</definedName>
    <definedName name="入力" localSheetId="10">#REF!</definedName>
    <definedName name="入力" localSheetId="3">#REF!</definedName>
    <definedName name="入力" localSheetId="0">#REF!</definedName>
    <definedName name="入力" localSheetId="9">#REF!</definedName>
    <definedName name="入力" localSheetId="2">#REF!</definedName>
    <definedName name="入力" localSheetId="11">#REF!</definedName>
    <definedName name="入力">#REF!</definedName>
    <definedName name="敷地面積" localSheetId="5">#REF!</definedName>
    <definedName name="敷地面積" localSheetId="6">#REF!</definedName>
    <definedName name="敷地面積" localSheetId="7">#REF!</definedName>
    <definedName name="敷地面積" localSheetId="8">#REF!</definedName>
    <definedName name="敷地面積" localSheetId="1">#REF!</definedName>
    <definedName name="敷地面積" localSheetId="10">#REF!</definedName>
    <definedName name="敷地面積" localSheetId="3">#REF!</definedName>
    <definedName name="敷地面積" localSheetId="0">#REF!</definedName>
    <definedName name="敷地面積" localSheetId="9">#REF!</definedName>
    <definedName name="敷地面積" localSheetId="2">#REF!</definedName>
    <definedName name="敷地面積" localSheetId="11">#REF!</definedName>
    <definedName name="敷地面積">#REF!</definedName>
    <definedName name="法延" localSheetId="5">#REF!</definedName>
    <definedName name="法延" localSheetId="6">#REF!</definedName>
    <definedName name="法延" localSheetId="7">#REF!</definedName>
    <definedName name="法延" localSheetId="8">#REF!</definedName>
    <definedName name="法延" localSheetId="1">#REF!</definedName>
    <definedName name="法延" localSheetId="10">#REF!</definedName>
    <definedName name="法延" localSheetId="3">#REF!</definedName>
    <definedName name="法延" localSheetId="0">#REF!</definedName>
    <definedName name="法延" localSheetId="9">#REF!</definedName>
    <definedName name="法延" localSheetId="2">#REF!</definedName>
    <definedName name="法延" localSheetId="11">#REF!</definedName>
    <definedName name="法延">#REF!</definedName>
    <definedName name="防水" localSheetId="5">#REF!</definedName>
    <definedName name="防水" localSheetId="6">#REF!</definedName>
    <definedName name="防水" localSheetId="7">#REF!</definedName>
    <definedName name="防水" localSheetId="8">#REF!</definedName>
    <definedName name="防水" localSheetId="1">#REF!</definedName>
    <definedName name="防水" localSheetId="10">#REF!</definedName>
    <definedName name="防水" localSheetId="3">#REF!</definedName>
    <definedName name="防水" localSheetId="0">#REF!</definedName>
    <definedName name="防水" localSheetId="9">#REF!</definedName>
    <definedName name="防水" localSheetId="2">#REF!</definedName>
    <definedName name="防水" localSheetId="11">#REF!</definedName>
    <definedName name="防水">#REF!</definedName>
    <definedName name="名称" localSheetId="5">#REF!</definedName>
    <definedName name="名称" localSheetId="6">#REF!</definedName>
    <definedName name="名称" localSheetId="7">#REF!</definedName>
    <definedName name="名称" localSheetId="8">#REF!</definedName>
    <definedName name="名称" localSheetId="1">#REF!</definedName>
    <definedName name="名称" localSheetId="10">#REF!</definedName>
    <definedName name="名称" localSheetId="3">#REF!</definedName>
    <definedName name="名称" localSheetId="0">#REF!</definedName>
    <definedName name="名称" localSheetId="9">#REF!</definedName>
    <definedName name="名称" localSheetId="2">#REF!</definedName>
    <definedName name="名称" localSheetId="11">#REF!</definedName>
    <definedName name="名称">#REF!</definedName>
    <definedName name="予備１" localSheetId="5">#REF!</definedName>
    <definedName name="予備１" localSheetId="6">#REF!</definedName>
    <definedName name="予備１" localSheetId="7">#REF!</definedName>
    <definedName name="予備１" localSheetId="8">#REF!</definedName>
    <definedName name="予備１" localSheetId="1">#REF!</definedName>
    <definedName name="予備１" localSheetId="10">#REF!</definedName>
    <definedName name="予備１" localSheetId="3">#REF!</definedName>
    <definedName name="予備１" localSheetId="0">#REF!</definedName>
    <definedName name="予備１" localSheetId="9">#REF!</definedName>
    <definedName name="予備１" localSheetId="2">#REF!</definedName>
    <definedName name="予備１" localSheetId="11">#REF!</definedName>
    <definedName name="予備１">#REF!</definedName>
    <definedName name="予備２" localSheetId="5">#REF!</definedName>
    <definedName name="予備２" localSheetId="6">#REF!</definedName>
    <definedName name="予備２" localSheetId="7">#REF!</definedName>
    <definedName name="予備２" localSheetId="8">#REF!</definedName>
    <definedName name="予備２" localSheetId="1">#REF!</definedName>
    <definedName name="予備２" localSheetId="10">#REF!</definedName>
    <definedName name="予備２" localSheetId="3">#REF!</definedName>
    <definedName name="予備２" localSheetId="0">#REF!</definedName>
    <definedName name="予備２" localSheetId="9">#REF!</definedName>
    <definedName name="予備２" localSheetId="2">#REF!</definedName>
    <definedName name="予備２" localSheetId="11">#REF!</definedName>
    <definedName name="予備２">#REF!</definedName>
    <definedName name="予備３" localSheetId="5">#REF!</definedName>
    <definedName name="予備３" localSheetId="6">#REF!</definedName>
    <definedName name="予備３" localSheetId="7">#REF!</definedName>
    <definedName name="予備３" localSheetId="8">#REF!</definedName>
    <definedName name="予備３" localSheetId="1">#REF!</definedName>
    <definedName name="予備３" localSheetId="10">#REF!</definedName>
    <definedName name="予備３" localSheetId="3">#REF!</definedName>
    <definedName name="予備３" localSheetId="0">#REF!</definedName>
    <definedName name="予備３" localSheetId="9">#REF!</definedName>
    <definedName name="予備３" localSheetId="2">#REF!</definedName>
    <definedName name="予備３" localSheetId="11">#REF!</definedName>
    <definedName name="予備３">#REF!</definedName>
    <definedName name="予備４" localSheetId="5">#REF!</definedName>
    <definedName name="予備４" localSheetId="6">#REF!</definedName>
    <definedName name="予備４" localSheetId="7">#REF!</definedName>
    <definedName name="予備４" localSheetId="8">#REF!</definedName>
    <definedName name="予備４" localSheetId="1">#REF!</definedName>
    <definedName name="予備４" localSheetId="10">#REF!</definedName>
    <definedName name="予備４" localSheetId="3">#REF!</definedName>
    <definedName name="予備４" localSheetId="0">#REF!</definedName>
    <definedName name="予備４" localSheetId="9">#REF!</definedName>
    <definedName name="予備４" localSheetId="2">#REF!</definedName>
    <definedName name="予備４" localSheetId="11">#REF!</definedName>
    <definedName name="予備４">#REF!</definedName>
    <definedName name="零＿ｼｰﾙ" localSheetId="5">#REF!</definedName>
    <definedName name="零＿ｼｰﾙ" localSheetId="6">#REF!</definedName>
    <definedName name="零＿ｼｰﾙ" localSheetId="7">#REF!</definedName>
    <definedName name="零＿ｼｰﾙ" localSheetId="8">#REF!</definedName>
    <definedName name="零＿ｼｰﾙ" localSheetId="1">#REF!</definedName>
    <definedName name="零＿ｼｰﾙ" localSheetId="10">#REF!</definedName>
    <definedName name="零＿ｼｰﾙ" localSheetId="3">#REF!</definedName>
    <definedName name="零＿ｼｰﾙ" localSheetId="0">#REF!</definedName>
    <definedName name="零＿ｼｰﾙ" localSheetId="9">#REF!</definedName>
    <definedName name="零＿ｼｰﾙ" localSheetId="2">#REF!</definedName>
    <definedName name="零＿ｼｰﾙ" localSheetId="11">#REF!</definedName>
    <definedName name="零＿ｼｰﾙ">#REF!</definedName>
    <definedName name="零＿仮設" localSheetId="5">#REF!</definedName>
    <definedName name="零＿仮設" localSheetId="6">#REF!</definedName>
    <definedName name="零＿仮設" localSheetId="7">#REF!</definedName>
    <definedName name="零＿仮設" localSheetId="8">#REF!</definedName>
    <definedName name="零＿仮設" localSheetId="1">#REF!</definedName>
    <definedName name="零＿仮設" localSheetId="10">#REF!</definedName>
    <definedName name="零＿仮設" localSheetId="3">#REF!</definedName>
    <definedName name="零＿仮設" localSheetId="0">#REF!</definedName>
    <definedName name="零＿仮設" localSheetId="9">#REF!</definedName>
    <definedName name="零＿仮設" localSheetId="2">#REF!</definedName>
    <definedName name="零＿仮設" localSheetId="11">#REF!</definedName>
    <definedName name="零＿仮設">#REF!</definedName>
    <definedName name="零＿改善" localSheetId="5">#REF!</definedName>
    <definedName name="零＿改善" localSheetId="6">#REF!</definedName>
    <definedName name="零＿改善" localSheetId="7">#REF!</definedName>
    <definedName name="零＿改善" localSheetId="8">#REF!</definedName>
    <definedName name="零＿改善" localSheetId="1">#REF!</definedName>
    <definedName name="零＿改善" localSheetId="10">#REF!</definedName>
    <definedName name="零＿改善" localSheetId="3">#REF!</definedName>
    <definedName name="零＿改善" localSheetId="0">#REF!</definedName>
    <definedName name="零＿改善" localSheetId="9">#REF!</definedName>
    <definedName name="零＿改善" localSheetId="2">#REF!</definedName>
    <definedName name="零＿改善" localSheetId="11">#REF!</definedName>
    <definedName name="零＿改善">#REF!</definedName>
    <definedName name="零＿外壁" localSheetId="5">#REF!</definedName>
    <definedName name="零＿外壁" localSheetId="6">#REF!</definedName>
    <definedName name="零＿外壁" localSheetId="7">#REF!</definedName>
    <definedName name="零＿外壁" localSheetId="8">#REF!</definedName>
    <definedName name="零＿外壁" localSheetId="1">#REF!</definedName>
    <definedName name="零＿外壁" localSheetId="10">#REF!</definedName>
    <definedName name="零＿外壁" localSheetId="3">#REF!</definedName>
    <definedName name="零＿外壁" localSheetId="0">#REF!</definedName>
    <definedName name="零＿外壁" localSheetId="9">#REF!</definedName>
    <definedName name="零＿外壁" localSheetId="2">#REF!</definedName>
    <definedName name="零＿外壁" localSheetId="11">#REF!</definedName>
    <definedName name="零＿外壁">#REF!</definedName>
    <definedName name="零＿鉄部" localSheetId="5">#REF!</definedName>
    <definedName name="零＿鉄部" localSheetId="6">#REF!</definedName>
    <definedName name="零＿鉄部" localSheetId="7">#REF!</definedName>
    <definedName name="零＿鉄部" localSheetId="8">#REF!</definedName>
    <definedName name="零＿鉄部" localSheetId="1">#REF!</definedName>
    <definedName name="零＿鉄部" localSheetId="10">#REF!</definedName>
    <definedName name="零＿鉄部" localSheetId="3">#REF!</definedName>
    <definedName name="零＿鉄部" localSheetId="0">#REF!</definedName>
    <definedName name="零＿鉄部" localSheetId="9">#REF!</definedName>
    <definedName name="零＿鉄部" localSheetId="2">#REF!</definedName>
    <definedName name="零＿鉄部" localSheetId="11">#REF!</definedName>
    <definedName name="零＿鉄部">#REF!</definedName>
    <definedName name="零＿補修" localSheetId="5">#REF!</definedName>
    <definedName name="零＿補修" localSheetId="6">#REF!</definedName>
    <definedName name="零＿補修" localSheetId="7">#REF!</definedName>
    <definedName name="零＿補修" localSheetId="8">#REF!</definedName>
    <definedName name="零＿補修" localSheetId="1">#REF!</definedName>
    <definedName name="零＿補修" localSheetId="10">#REF!</definedName>
    <definedName name="零＿補修" localSheetId="3">#REF!</definedName>
    <definedName name="零＿補修" localSheetId="0">#REF!</definedName>
    <definedName name="零＿補修" localSheetId="9">#REF!</definedName>
    <definedName name="零＿補修" localSheetId="2">#REF!</definedName>
    <definedName name="零＿補修" localSheetId="11">#REF!</definedName>
    <definedName name="零＿補修">#REF!</definedName>
    <definedName name="零＿防水" localSheetId="5">#REF!</definedName>
    <definedName name="零＿防水" localSheetId="6">#REF!</definedName>
    <definedName name="零＿防水" localSheetId="7">#REF!</definedName>
    <definedName name="零＿防水" localSheetId="8">#REF!</definedName>
    <definedName name="零＿防水" localSheetId="1">#REF!</definedName>
    <definedName name="零＿防水" localSheetId="10">#REF!</definedName>
    <definedName name="零＿防水" localSheetId="3">#REF!</definedName>
    <definedName name="零＿防水" localSheetId="0">#REF!</definedName>
    <definedName name="零＿防水" localSheetId="9">#REF!</definedName>
    <definedName name="零＿防水" localSheetId="2">#REF!</definedName>
    <definedName name="零＿防水" localSheetId="11">#REF!</definedName>
    <definedName name="零＿防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0" i="21" l="1"/>
  <c r="D5" i="12"/>
  <c r="AA40" i="21"/>
  <c r="AP52" i="21"/>
  <c r="AA52" i="21"/>
  <c r="AP49" i="21"/>
  <c r="AA49" i="21"/>
  <c r="AP46" i="21"/>
  <c r="AA46" i="21"/>
  <c r="AP43" i="21"/>
  <c r="AP66" i="21"/>
  <c r="V22" i="21"/>
  <c r="AA52" i="13"/>
  <c r="AA49" i="13"/>
  <c r="AA46" i="13"/>
  <c r="V24" i="20"/>
  <c r="V23" i="20"/>
  <c r="V22" i="20"/>
  <c r="V21" i="20"/>
  <c r="V20" i="20"/>
  <c r="V19" i="20"/>
  <c r="V18" i="20"/>
  <c r="V17" i="20"/>
  <c r="T16" i="20"/>
  <c r="T25" i="20" s="1"/>
  <c r="R16" i="20"/>
  <c r="R25" i="20" s="1"/>
  <c r="P16" i="20"/>
  <c r="P25" i="20" s="1"/>
  <c r="N16" i="20"/>
  <c r="N25" i="20" s="1"/>
  <c r="L16" i="20"/>
  <c r="L25" i="20" s="1"/>
  <c r="J16" i="20"/>
  <c r="J25" i="20" s="1"/>
  <c r="H16" i="20"/>
  <c r="H25" i="20" s="1"/>
  <c r="F16" i="20"/>
  <c r="F25" i="20" s="1"/>
  <c r="V14" i="20"/>
  <c r="V24" i="19"/>
  <c r="V23" i="19"/>
  <c r="V22" i="19"/>
  <c r="V21" i="19"/>
  <c r="V20" i="19"/>
  <c r="V19" i="19"/>
  <c r="V18" i="19"/>
  <c r="V17" i="19"/>
  <c r="T16" i="19"/>
  <c r="T25" i="19" s="1"/>
  <c r="R16" i="19"/>
  <c r="R25" i="19" s="1"/>
  <c r="P16" i="19"/>
  <c r="P25" i="19" s="1"/>
  <c r="N16" i="19"/>
  <c r="N25" i="19" s="1"/>
  <c r="L16" i="19"/>
  <c r="L25" i="19" s="1"/>
  <c r="J16" i="19"/>
  <c r="J25" i="19" s="1"/>
  <c r="H16" i="19"/>
  <c r="H25" i="19" s="1"/>
  <c r="F16" i="19"/>
  <c r="V14" i="19"/>
  <c r="AA43" i="13"/>
  <c r="V24" i="18"/>
  <c r="V23" i="18"/>
  <c r="V22" i="18"/>
  <c r="V21" i="18"/>
  <c r="V20" i="18"/>
  <c r="V19" i="18"/>
  <c r="V18" i="18"/>
  <c r="V17" i="18"/>
  <c r="T16" i="18"/>
  <c r="T25" i="18" s="1"/>
  <c r="R16" i="18"/>
  <c r="R25" i="18" s="1"/>
  <c r="R26" i="18" s="1"/>
  <c r="R27" i="18" s="1"/>
  <c r="P16" i="18"/>
  <c r="P25" i="18" s="1"/>
  <c r="N16" i="18"/>
  <c r="N25" i="18" s="1"/>
  <c r="L16" i="18"/>
  <c r="L25" i="18" s="1"/>
  <c r="J16" i="18"/>
  <c r="J25" i="18" s="1"/>
  <c r="H16" i="18"/>
  <c r="H25" i="18" s="1"/>
  <c r="F16" i="18"/>
  <c r="V14" i="18"/>
  <c r="V24" i="17"/>
  <c r="V23" i="17"/>
  <c r="V22" i="17"/>
  <c r="V21" i="17"/>
  <c r="V20" i="17"/>
  <c r="V19" i="17"/>
  <c r="V18" i="17"/>
  <c r="V17" i="17"/>
  <c r="T16" i="17"/>
  <c r="T25" i="17" s="1"/>
  <c r="R16" i="17"/>
  <c r="R25" i="17" s="1"/>
  <c r="P16" i="17"/>
  <c r="P25" i="17" s="1"/>
  <c r="N16" i="17"/>
  <c r="N25" i="17" s="1"/>
  <c r="L16" i="17"/>
  <c r="L25" i="17" s="1"/>
  <c r="J16" i="17"/>
  <c r="J25" i="17" s="1"/>
  <c r="J26" i="17" s="1"/>
  <c r="H16" i="17"/>
  <c r="H25" i="17" s="1"/>
  <c r="F16" i="17"/>
  <c r="F25" i="17" s="1"/>
  <c r="V14" i="17"/>
  <c r="V16" i="18" l="1"/>
  <c r="F25" i="18"/>
  <c r="F26" i="18" s="1"/>
  <c r="V16" i="19"/>
  <c r="F25" i="19"/>
  <c r="F26" i="19" s="1"/>
  <c r="J26" i="20"/>
  <c r="J27" i="20" s="1"/>
  <c r="L26" i="20"/>
  <c r="L27" i="20" s="1"/>
  <c r="P26" i="20"/>
  <c r="P27" i="20" s="1"/>
  <c r="V25" i="20"/>
  <c r="F26" i="20"/>
  <c r="F27" i="20" s="1"/>
  <c r="N26" i="20"/>
  <c r="N27" i="20" s="1"/>
  <c r="T26" i="20"/>
  <c r="T27" i="20" s="1"/>
  <c r="H26" i="20"/>
  <c r="H27" i="20" s="1"/>
  <c r="V16" i="20"/>
  <c r="R26" i="20"/>
  <c r="R27" i="20" s="1"/>
  <c r="L26" i="19"/>
  <c r="L27" i="19" s="1"/>
  <c r="N26" i="19"/>
  <c r="N27" i="19" s="1"/>
  <c r="R26" i="19"/>
  <c r="R27" i="19" s="1"/>
  <c r="T26" i="19"/>
  <c r="T27" i="19" s="1"/>
  <c r="H26" i="19"/>
  <c r="H27" i="19" s="1"/>
  <c r="F27" i="19"/>
  <c r="J26" i="19"/>
  <c r="J27" i="19" s="1"/>
  <c r="P26" i="19"/>
  <c r="V26" i="19" s="1"/>
  <c r="V25" i="19"/>
  <c r="H26" i="18"/>
  <c r="L26" i="18"/>
  <c r="L27" i="18" s="1"/>
  <c r="N26" i="18"/>
  <c r="N27" i="18" s="1"/>
  <c r="T26" i="18"/>
  <c r="T27" i="18"/>
  <c r="J26" i="18"/>
  <c r="J27" i="18"/>
  <c r="P26" i="18"/>
  <c r="P27" i="18" s="1"/>
  <c r="F27" i="18"/>
  <c r="V25" i="18"/>
  <c r="H26" i="17"/>
  <c r="H27" i="17" s="1"/>
  <c r="P26" i="17"/>
  <c r="P27" i="17" s="1"/>
  <c r="L26" i="17"/>
  <c r="L27" i="17" s="1"/>
  <c r="R26" i="17"/>
  <c r="R27" i="17" s="1"/>
  <c r="F26" i="17"/>
  <c r="V25" i="17"/>
  <c r="F27" i="17"/>
  <c r="N26" i="17"/>
  <c r="N27" i="17"/>
  <c r="T26" i="17"/>
  <c r="T27" i="17" s="1"/>
  <c r="J27" i="17"/>
  <c r="V16" i="17"/>
  <c r="V24" i="16"/>
  <c r="V23" i="16"/>
  <c r="V22" i="16"/>
  <c r="V21" i="16"/>
  <c r="V20" i="16"/>
  <c r="V19" i="16"/>
  <c r="V18" i="16"/>
  <c r="V17" i="16"/>
  <c r="T16" i="16"/>
  <c r="T25" i="16" s="1"/>
  <c r="R16" i="16"/>
  <c r="R25" i="16" s="1"/>
  <c r="P16" i="16"/>
  <c r="P25" i="16" s="1"/>
  <c r="N16" i="16"/>
  <c r="N25" i="16" s="1"/>
  <c r="L16" i="16"/>
  <c r="L25" i="16" s="1"/>
  <c r="J16" i="16"/>
  <c r="J25" i="16" s="1"/>
  <c r="H16" i="16"/>
  <c r="H25" i="16" s="1"/>
  <c r="F16" i="16"/>
  <c r="V14" i="16"/>
  <c r="V24" i="12"/>
  <c r="V23" i="12"/>
  <c r="V22" i="12"/>
  <c r="V21" i="12"/>
  <c r="V20" i="12"/>
  <c r="V19" i="12"/>
  <c r="V18" i="12"/>
  <c r="V17" i="12"/>
  <c r="T16" i="12"/>
  <c r="T25" i="12" s="1"/>
  <c r="R16" i="12"/>
  <c r="R25" i="12" s="1"/>
  <c r="P16" i="12"/>
  <c r="P25" i="12" s="1"/>
  <c r="P26" i="12" s="1"/>
  <c r="N16" i="12"/>
  <c r="N25" i="12" s="1"/>
  <c r="L16" i="12"/>
  <c r="L25" i="12" s="1"/>
  <c r="J16" i="12"/>
  <c r="J25" i="12" s="1"/>
  <c r="H16" i="12"/>
  <c r="H25" i="12" s="1"/>
  <c r="F16" i="12"/>
  <c r="F25" i="12" s="1"/>
  <c r="V14" i="12"/>
  <c r="V26" i="18" l="1"/>
  <c r="V27" i="20"/>
  <c r="D5" i="20" s="1"/>
  <c r="AP52" i="13" s="1"/>
  <c r="V26" i="20"/>
  <c r="P27" i="19"/>
  <c r="V27" i="19"/>
  <c r="D5" i="19" s="1"/>
  <c r="AP49" i="13" s="1"/>
  <c r="H27" i="18"/>
  <c r="V27" i="18" s="1"/>
  <c r="D5" i="18" s="1"/>
  <c r="AP46" i="13" s="1"/>
  <c r="V27" i="17"/>
  <c r="D5" i="17" s="1"/>
  <c r="AP43" i="13" s="1"/>
  <c r="V26" i="17"/>
  <c r="F25" i="16"/>
  <c r="V16" i="16"/>
  <c r="H26" i="16"/>
  <c r="H27" i="16" s="1"/>
  <c r="J26" i="16"/>
  <c r="J27" i="16" s="1"/>
  <c r="L26" i="16"/>
  <c r="L27" i="16" s="1"/>
  <c r="N26" i="16"/>
  <c r="N27" i="16" s="1"/>
  <c r="P26" i="16"/>
  <c r="P27" i="16" s="1"/>
  <c r="R26" i="16"/>
  <c r="R27" i="16" s="1"/>
  <c r="T26" i="16"/>
  <c r="T27" i="16" s="1"/>
  <c r="N26" i="12"/>
  <c r="N27" i="12" s="1"/>
  <c r="R26" i="12"/>
  <c r="R27" i="12" s="1"/>
  <c r="T26" i="12"/>
  <c r="T27" i="12" s="1"/>
  <c r="L26" i="12"/>
  <c r="L27" i="12" s="1"/>
  <c r="V25" i="12"/>
  <c r="F26" i="12"/>
  <c r="J26" i="12"/>
  <c r="J27" i="12" s="1"/>
  <c r="H26" i="12"/>
  <c r="H27" i="12" s="1"/>
  <c r="V16" i="12"/>
  <c r="P27" i="12"/>
  <c r="F26" i="16" l="1"/>
  <c r="V25" i="16"/>
  <c r="V26" i="12"/>
  <c r="F27" i="12"/>
  <c r="V27" i="12" s="1"/>
  <c r="F28" i="8"/>
  <c r="BY65" i="11"/>
  <c r="BQ125" i="11"/>
  <c r="BI125" i="11"/>
  <c r="BA125" i="11"/>
  <c r="AK125" i="11"/>
  <c r="BY122" i="11"/>
  <c r="BY119" i="11"/>
  <c r="BY116" i="11"/>
  <c r="BY113" i="11"/>
  <c r="BY110" i="11"/>
  <c r="BY107" i="11"/>
  <c r="BY104" i="11"/>
  <c r="BY101" i="11"/>
  <c r="BY98" i="11"/>
  <c r="BY95" i="11"/>
  <c r="BY92" i="11"/>
  <c r="BY89" i="11"/>
  <c r="BY86" i="11"/>
  <c r="BY83" i="11"/>
  <c r="BY80" i="11"/>
  <c r="BY77" i="11"/>
  <c r="BY74" i="11"/>
  <c r="BY71" i="11"/>
  <c r="BY68" i="11"/>
  <c r="BY62" i="11"/>
  <c r="BY59" i="11"/>
  <c r="BY56" i="11"/>
  <c r="BY53" i="11"/>
  <c r="BY50" i="11"/>
  <c r="BY47" i="11"/>
  <c r="BY44" i="11"/>
  <c r="BY41" i="11"/>
  <c r="BY38" i="11"/>
  <c r="BY35" i="11"/>
  <c r="BY32" i="11"/>
  <c r="BY125" i="11" s="1"/>
  <c r="P16" i="11" s="1"/>
  <c r="Y40" i="10"/>
  <c r="F44" i="10" s="1"/>
  <c r="F45" i="10" s="1"/>
  <c r="T40" i="10"/>
  <c r="R40" i="10"/>
  <c r="P40" i="10"/>
  <c r="N40" i="10"/>
  <c r="L40" i="10"/>
  <c r="J40" i="10"/>
  <c r="H40" i="10"/>
  <c r="F40" i="10"/>
  <c r="V39" i="10"/>
  <c r="V38" i="10"/>
  <c r="V37" i="10"/>
  <c r="V33" i="10"/>
  <c r="V32" i="10"/>
  <c r="T31" i="10"/>
  <c r="T34" i="10" s="1"/>
  <c r="R31" i="10"/>
  <c r="R34" i="10" s="1"/>
  <c r="P31" i="10"/>
  <c r="P34" i="10" s="1"/>
  <c r="N31" i="10"/>
  <c r="N34" i="10" s="1"/>
  <c r="L31" i="10"/>
  <c r="L34" i="10" s="1"/>
  <c r="J31" i="10"/>
  <c r="J34" i="10" s="1"/>
  <c r="H31" i="10"/>
  <c r="H34" i="10" s="1"/>
  <c r="F31" i="10"/>
  <c r="F34" i="10" s="1"/>
  <c r="Y34" i="10" s="1"/>
  <c r="V29" i="10"/>
  <c r="Y27" i="10"/>
  <c r="V24" i="10"/>
  <c r="V23" i="10"/>
  <c r="V22" i="10"/>
  <c r="V21" i="10"/>
  <c r="V20" i="10"/>
  <c r="V19" i="10"/>
  <c r="V18" i="10"/>
  <c r="V17" i="10"/>
  <c r="T16" i="10"/>
  <c r="T25" i="10" s="1"/>
  <c r="R16" i="10"/>
  <c r="R25" i="10" s="1"/>
  <c r="P16" i="10"/>
  <c r="P25" i="10" s="1"/>
  <c r="N16" i="10"/>
  <c r="N25" i="10" s="1"/>
  <c r="L16" i="10"/>
  <c r="L25" i="10" s="1"/>
  <c r="J16" i="10"/>
  <c r="J25" i="10" s="1"/>
  <c r="H16" i="10"/>
  <c r="H25" i="10" s="1"/>
  <c r="F16" i="10"/>
  <c r="V16" i="10" s="1"/>
  <c r="V14" i="10"/>
  <c r="V26" i="16" l="1"/>
  <c r="F27" i="16"/>
  <c r="V27" i="16" s="1"/>
  <c r="D5" i="16" s="1"/>
  <c r="AP40" i="13" s="1"/>
  <c r="AP66" i="13"/>
  <c r="V22" i="13" s="1"/>
  <c r="F25" i="10"/>
  <c r="F26" i="10" s="1"/>
  <c r="T26" i="10"/>
  <c r="T27" i="10" s="1"/>
  <c r="R26" i="10"/>
  <c r="R27" i="10"/>
  <c r="N26" i="10"/>
  <c r="N27" i="10" s="1"/>
  <c r="H26" i="10"/>
  <c r="H27" i="10" s="1"/>
  <c r="J26" i="10"/>
  <c r="J27" i="10" s="1"/>
  <c r="F43" i="10"/>
  <c r="L26" i="10"/>
  <c r="L27" i="10" s="1"/>
  <c r="V25" i="10"/>
  <c r="V31" i="10"/>
  <c r="P26" i="10"/>
  <c r="P27" i="10" s="1"/>
  <c r="F46" i="10" l="1"/>
  <c r="D5" i="10" s="1"/>
  <c r="F47" i="10"/>
  <c r="V26" i="10"/>
  <c r="F27" i="10"/>
  <c r="F49" i="10" l="1"/>
  <c r="N28" i="8" l="1"/>
  <c r="J28" i="8"/>
  <c r="AM41" i="8" l="1"/>
  <c r="BT41" i="8" s="1"/>
  <c r="CB41" i="8" s="1"/>
  <c r="BF41" i="8"/>
  <c r="BQ41" i="8"/>
  <c r="CE41" i="8"/>
  <c r="CM41" i="8"/>
  <c r="AM44" i="8"/>
  <c r="BT44" i="8" s="1"/>
  <c r="CB44" i="8" s="1"/>
  <c r="AU44" i="8"/>
  <c r="BF44" i="8"/>
  <c r="BQ44" i="8"/>
  <c r="CE44" i="8"/>
  <c r="CM44" i="8"/>
  <c r="AM47" i="8"/>
  <c r="BT47" i="8" s="1"/>
  <c r="CB47" i="8" s="1"/>
  <c r="AU47" i="8"/>
  <c r="BF47" i="8"/>
  <c r="BQ47" i="8"/>
  <c r="CE47" i="8"/>
  <c r="CM47" i="8"/>
  <c r="AM50" i="8"/>
  <c r="BT50" i="8" s="1"/>
  <c r="CB50" i="8" s="1"/>
  <c r="AU50" i="8"/>
  <c r="BF50" i="8"/>
  <c r="BQ50" i="8"/>
  <c r="CE50" i="8"/>
  <c r="CM50" i="8"/>
  <c r="AM53" i="8"/>
  <c r="BT53" i="8" s="1"/>
  <c r="CB53" i="8" s="1"/>
  <c r="AU53" i="8"/>
  <c r="BF53" i="8"/>
  <c r="BQ53" i="8"/>
  <c r="CE53" i="8"/>
  <c r="CM53" i="8"/>
  <c r="AM56" i="8"/>
  <c r="BT56" i="8" s="1"/>
  <c r="CB56" i="8" s="1"/>
  <c r="AU56" i="8"/>
  <c r="BF56" i="8"/>
  <c r="BQ56" i="8"/>
  <c r="CE56" i="8"/>
  <c r="CM56" i="8"/>
  <c r="AM59" i="8"/>
  <c r="BT59" i="8" s="1"/>
  <c r="CB59" i="8" s="1"/>
  <c r="AU59" i="8"/>
  <c r="BF59" i="8"/>
  <c r="BQ59" i="8"/>
  <c r="CE59" i="8"/>
  <c r="CM59" i="8"/>
  <c r="AM62" i="8"/>
  <c r="BT62" i="8" s="1"/>
  <c r="CB62" i="8" s="1"/>
  <c r="AU62" i="8"/>
  <c r="BF62" i="8"/>
  <c r="BQ62" i="8"/>
  <c r="CE62" i="8"/>
  <c r="CM62" i="8"/>
  <c r="AM65" i="8"/>
  <c r="BT65" i="8" s="1"/>
  <c r="CB65" i="8" s="1"/>
  <c r="AU65" i="8"/>
  <c r="BF65" i="8"/>
  <c r="BQ65" i="8"/>
  <c r="CE65" i="8"/>
  <c r="CM65" i="8"/>
  <c r="AM68" i="8"/>
  <c r="BT68" i="8" s="1"/>
  <c r="CB68" i="8" s="1"/>
  <c r="AU68" i="8"/>
  <c r="BF68" i="8"/>
  <c r="BQ68" i="8"/>
  <c r="CE68" i="8"/>
  <c r="CM68" i="8"/>
  <c r="AM71" i="8"/>
  <c r="BT71" i="8" s="1"/>
  <c r="CB71" i="8" s="1"/>
  <c r="AU71" i="8"/>
  <c r="BF71" i="8"/>
  <c r="BQ71" i="8"/>
  <c r="CE71" i="8"/>
  <c r="CM71" i="8"/>
  <c r="AM74" i="8"/>
  <c r="BT74" i="8" s="1"/>
  <c r="CB74" i="8" s="1"/>
  <c r="AU74" i="8"/>
  <c r="BF74" i="8"/>
  <c r="BQ74" i="8"/>
  <c r="CE74" i="8"/>
  <c r="CM74" i="8"/>
  <c r="CM86" i="8"/>
  <c r="CM77" i="8" l="1"/>
  <c r="AU41" i="8"/>
  <c r="CM95" i="8"/>
  <c r="P22" i="8" s="1"/>
  <c r="BQ125" i="4" l="1"/>
  <c r="BI125" i="4"/>
  <c r="BA125" i="4"/>
  <c r="AK125" i="4"/>
  <c r="BY122" i="4"/>
  <c r="BY119" i="4"/>
  <c r="BY116" i="4"/>
  <c r="BY113" i="4"/>
  <c r="BY110" i="4"/>
  <c r="BY107" i="4"/>
  <c r="BY104" i="4"/>
  <c r="BY101" i="4"/>
  <c r="BY98" i="4"/>
  <c r="BY95" i="4"/>
  <c r="BY92" i="4"/>
  <c r="BY89" i="4"/>
  <c r="BY86" i="4"/>
  <c r="BY83" i="4"/>
  <c r="BY80" i="4"/>
  <c r="BY77" i="4"/>
  <c r="BY74" i="4"/>
  <c r="BY71" i="4"/>
  <c r="BY68" i="4"/>
  <c r="BY65" i="4"/>
  <c r="BY62" i="4"/>
  <c r="BY59" i="4"/>
  <c r="BY56" i="4"/>
  <c r="BY53" i="4"/>
  <c r="BY50" i="4"/>
  <c r="BY47" i="4"/>
  <c r="BY44" i="4"/>
  <c r="BY41" i="4"/>
  <c r="BY38" i="4"/>
  <c r="BY35" i="4"/>
  <c r="BY32" i="4"/>
  <c r="BY125" i="4" s="1"/>
  <c r="P16" i="4" s="1"/>
</calcChain>
</file>

<file path=xl/sharedStrings.xml><?xml version="1.0" encoding="utf-8"?>
<sst xmlns="http://schemas.openxmlformats.org/spreadsheetml/2006/main" count="524" uniqueCount="170">
  <si>
    <t>年</t>
  </si>
  <si>
    <t>月</t>
  </si>
  <si>
    <t>住所：</t>
  </si>
  <si>
    <t>代表者：</t>
  </si>
  <si>
    <t>電話番号：</t>
  </si>
  <si>
    <t>FAX番号：</t>
  </si>
  <si>
    <t>当月支払い金額</t>
  </si>
  <si>
    <t>当月の請求金額は左記の通りとなりますので、
ご確認のほど、お願い申し上げます。</t>
  </si>
  <si>
    <t>工事金額</t>
  </si>
  <si>
    <t>現場名</t>
  </si>
  <si>
    <t>合計</t>
  </si>
  <si>
    <t>発注契約金額（税抜き）</t>
  </si>
  <si>
    <t>当月累計出来高</t>
  </si>
  <si>
    <t>％</t>
  </si>
  <si>
    <t>当月累計出来高金額</t>
  </si>
  <si>
    <t>月度支払済金額</t>
  </si>
  <si>
    <t>当月差引金額（税抜き）</t>
  </si>
  <si>
    <t>消費税</t>
  </si>
  <si>
    <t>工事金額合計　①</t>
  </si>
  <si>
    <t>常用人工</t>
  </si>
  <si>
    <t>常用人工単価</t>
  </si>
  <si>
    <t>常用人工数</t>
  </si>
  <si>
    <t>人</t>
  </si>
  <si>
    <t>常用人工総額（税込み）</t>
  </si>
  <si>
    <t>交通費</t>
  </si>
  <si>
    <t>駐車場代金</t>
  </si>
  <si>
    <t>常用人工金額合計　②</t>
  </si>
  <si>
    <t>材料費</t>
  </si>
  <si>
    <t>材料会社名</t>
  </si>
  <si>
    <t>材料費１</t>
  </si>
  <si>
    <t>月度分</t>
  </si>
  <si>
    <t>材料費２</t>
  </si>
  <si>
    <t>材料費３</t>
  </si>
  <si>
    <t>材料費合計　③</t>
  </si>
  <si>
    <t>当月支払金額内訳</t>
  </si>
  <si>
    <t>工事常用金額合計</t>
  </si>
  <si>
    <t>④＝①＋②</t>
  </si>
  <si>
    <t>材料費合計</t>
  </si>
  <si>
    <t>③</t>
  </si>
  <si>
    <t>材料購入手数料</t>
  </si>
  <si>
    <t>⑤＝③×　1％</t>
  </si>
  <si>
    <t>現場管理点検費</t>
  </si>
  <si>
    <t>⑥＝④×　1％</t>
  </si>
  <si>
    <t>安全衛生協力会費</t>
  </si>
  <si>
    <t>⑦＝④×0.5％</t>
  </si>
  <si>
    <t>振込手数料</t>
  </si>
  <si>
    <t>⑧</t>
  </si>
  <si>
    <t>当月支払金額</t>
  </si>
  <si>
    <t>④-③-⑤-⑥-⑦-⑦-⑧</t>
  </si>
  <si>
    <t>常用内訳明細書</t>
  </si>
  <si>
    <t>会社名・代表者名・住所・TEL・FAX</t>
  </si>
  <si>
    <t>株式会社 KAIDO　　御中</t>
  </si>
  <si>
    <t>下記の通りご請求申し上げます</t>
  </si>
  <si>
    <t>今回請求金額　￥</t>
  </si>
  <si>
    <t>印</t>
  </si>
  <si>
    <t>令和</t>
  </si>
  <si>
    <t>日</t>
  </si>
  <si>
    <t>《請求内訳》</t>
  </si>
  <si>
    <t>日付</t>
  </si>
  <si>
    <t>人工</t>
  </si>
  <si>
    <t>単価（税含む）</t>
  </si>
  <si>
    <t>高速代</t>
  </si>
  <si>
    <t>駐車場</t>
  </si>
  <si>
    <t>その他</t>
  </si>
  <si>
    <t>金額</t>
  </si>
  <si>
    <t>弊社査定欄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</si>
  <si>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</si>
  <si>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</si>
  <si>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</si>
  <si>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</si>
  <si>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</si>
  <si>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</si>
  <si>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</si>
  <si>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</si>
  <si>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</si>
  <si>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</si>
  <si>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</si>
  <si>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</si>
  <si>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</si>
  <si>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</si>
  <si>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</si>
  <si>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</si>
  <si>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</si>
  <si>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</si>
  <si>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</si>
  <si>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</si>
  <si>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</si>
  <si>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</si>
  <si>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</si>
  <si>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</si>
  <si>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</si>
  <si>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</si>
  <si>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</si>
  <si>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</si>
  <si>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</si>
  <si>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</si>
  <si>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登録番号</t>
    <rPh sb="0" eb="4">
      <t>トウロクバンゴウ</t>
    </rPh>
    <phoneticPr fontId="19"/>
  </si>
  <si>
    <t>名前</t>
    <rPh sb="0" eb="2">
      <t>ナマエ</t>
    </rPh>
    <phoneticPr fontId="21"/>
  </si>
  <si>
    <t>・　色の付いている所は記入しないでください。</t>
    <rPh sb="2" eb="3">
      <t>イロ</t>
    </rPh>
    <rPh sb="4" eb="5">
      <t>ツ</t>
    </rPh>
    <rPh sb="9" eb="10">
      <t>トコロ</t>
    </rPh>
    <rPh sb="11" eb="13">
      <t>キニュウ</t>
    </rPh>
    <phoneticPr fontId="21"/>
  </si>
  <si>
    <t>番号</t>
    <rPh sb="0" eb="2">
      <t>バンゴウ</t>
    </rPh>
    <phoneticPr fontId="21"/>
  </si>
  <si>
    <t>・　請負請求は消費税別で記入お願いします。</t>
    <rPh sb="2" eb="4">
      <t>ウケオイ</t>
    </rPh>
    <rPh sb="4" eb="6">
      <t>セイキュウ</t>
    </rPh>
    <rPh sb="7" eb="10">
      <t>ショウヒゼイ</t>
    </rPh>
    <rPh sb="10" eb="11">
      <t>ベツ</t>
    </rPh>
    <rPh sb="12" eb="14">
      <t>キニュウ</t>
    </rPh>
    <rPh sb="15" eb="16">
      <t>ネガ</t>
    </rPh>
    <phoneticPr fontId="21"/>
  </si>
  <si>
    <t>種類</t>
    <rPh sb="0" eb="2">
      <t>シュルイ</t>
    </rPh>
    <phoneticPr fontId="21"/>
  </si>
  <si>
    <t>・　常用請求は消費税込みで記入お願いします。</t>
    <rPh sb="2" eb="4">
      <t>ジョウヨウ</t>
    </rPh>
    <rPh sb="4" eb="6">
      <t>セイキュウ</t>
    </rPh>
    <rPh sb="7" eb="10">
      <t>ショウヒゼイ</t>
    </rPh>
    <rPh sb="10" eb="11">
      <t>コ</t>
    </rPh>
    <rPh sb="13" eb="15">
      <t>キニュウ</t>
    </rPh>
    <rPh sb="16" eb="17">
      <t>ネガ</t>
    </rPh>
    <phoneticPr fontId="21"/>
  </si>
  <si>
    <t>支店</t>
    <rPh sb="0" eb="2">
      <t>シテン</t>
    </rPh>
    <phoneticPr fontId="21"/>
  </si>
  <si>
    <t>・　本請求書の複写を取り貴社で保管願います。</t>
    <rPh sb="2" eb="3">
      <t>ホン</t>
    </rPh>
    <rPh sb="3" eb="6">
      <t>セイキュウショ</t>
    </rPh>
    <rPh sb="7" eb="9">
      <t>フクシャ</t>
    </rPh>
    <rPh sb="10" eb="11">
      <t>ト</t>
    </rPh>
    <rPh sb="12" eb="14">
      <t>キシャ</t>
    </rPh>
    <rPh sb="15" eb="17">
      <t>ホカン</t>
    </rPh>
    <rPh sb="17" eb="18">
      <t>ネガ</t>
    </rPh>
    <phoneticPr fontId="21"/>
  </si>
  <si>
    <t>銀行名</t>
    <rPh sb="0" eb="3">
      <t>ギンコウメイ</t>
    </rPh>
    <phoneticPr fontId="21"/>
  </si>
  <si>
    <t>※　留意事項</t>
    <rPh sb="2" eb="4">
      <t>リュウイ</t>
    </rPh>
    <rPh sb="4" eb="6">
      <t>ジコウ</t>
    </rPh>
    <phoneticPr fontId="21"/>
  </si>
  <si>
    <t>総合計</t>
    <rPh sb="0" eb="1">
      <t>ソウ</t>
    </rPh>
    <rPh sb="1" eb="3">
      <t>ゴウケイ</t>
    </rPh>
    <phoneticPr fontId="21"/>
  </si>
  <si>
    <t>合計請求金額</t>
    <rPh sb="0" eb="2">
      <t>ゴウケイ</t>
    </rPh>
    <rPh sb="2" eb="4">
      <t>セイキュウ</t>
    </rPh>
    <rPh sb="4" eb="6">
      <t>キンガク</t>
    </rPh>
    <phoneticPr fontId="21"/>
  </si>
  <si>
    <t>その他</t>
    <rPh sb="2" eb="3">
      <t>タ</t>
    </rPh>
    <phoneticPr fontId="21"/>
  </si>
  <si>
    <t>駐車場</t>
    <rPh sb="0" eb="3">
      <t>チュウシャジョウ</t>
    </rPh>
    <phoneticPr fontId="21"/>
  </si>
  <si>
    <t>高速代</t>
    <rPh sb="0" eb="3">
      <t>コウソクダイ</t>
    </rPh>
    <phoneticPr fontId="21"/>
  </si>
  <si>
    <t>単価（税含む）</t>
    <rPh sb="0" eb="2">
      <t>タンカ</t>
    </rPh>
    <rPh sb="3" eb="4">
      <t>ゼイ</t>
    </rPh>
    <rPh sb="4" eb="5">
      <t>フク</t>
    </rPh>
    <phoneticPr fontId="21"/>
  </si>
  <si>
    <t>人工</t>
    <rPh sb="0" eb="2">
      <t>ニンク</t>
    </rPh>
    <phoneticPr fontId="21"/>
  </si>
  <si>
    <t>常用工事合計</t>
    <rPh sb="0" eb="2">
      <t>ジョウヨウ</t>
    </rPh>
    <rPh sb="2" eb="4">
      <t>コウジ</t>
    </rPh>
    <rPh sb="4" eb="6">
      <t>ゴウケイ</t>
    </rPh>
    <phoneticPr fontId="21"/>
  </si>
  <si>
    <t>小計</t>
    <rPh sb="0" eb="2">
      <t>ショウケイ</t>
    </rPh>
    <phoneticPr fontId="21"/>
  </si>
  <si>
    <t>消費税</t>
    <rPh sb="0" eb="3">
      <t>ショウヒゼイ</t>
    </rPh>
    <phoneticPr fontId="21"/>
  </si>
  <si>
    <t>％</t>
    <phoneticPr fontId="21"/>
  </si>
  <si>
    <t>残高</t>
    <rPh sb="0" eb="2">
      <t>ザンダカ</t>
    </rPh>
    <phoneticPr fontId="21"/>
  </si>
  <si>
    <t>今月の請求額</t>
    <rPh sb="0" eb="2">
      <t>コンゲツ</t>
    </rPh>
    <rPh sb="3" eb="5">
      <t>セイキュウ</t>
    </rPh>
    <rPh sb="5" eb="6">
      <t>ガク</t>
    </rPh>
    <phoneticPr fontId="21"/>
  </si>
  <si>
    <t>前回までの請求額</t>
    <rPh sb="0" eb="1">
      <t>マエ</t>
    </rPh>
    <rPh sb="5" eb="7">
      <t>セイキュウ</t>
    </rPh>
    <rPh sb="6" eb="7">
      <t>ガク</t>
    </rPh>
    <phoneticPr fontId="21"/>
  </si>
  <si>
    <t>累計出来高</t>
    <rPh sb="0" eb="2">
      <t>ルイケイ</t>
    </rPh>
    <rPh sb="2" eb="5">
      <t>デキダカ</t>
    </rPh>
    <phoneticPr fontId="21"/>
  </si>
  <si>
    <t>請負契約金額（税別）</t>
    <rPh sb="0" eb="2">
      <t>ウケオイ</t>
    </rPh>
    <rPh sb="2" eb="4">
      <t>ケイヤク</t>
    </rPh>
    <rPh sb="4" eb="6">
      <t>キンガク</t>
    </rPh>
    <rPh sb="7" eb="9">
      <t>ゼイベツ</t>
    </rPh>
    <phoneticPr fontId="21"/>
  </si>
  <si>
    <t>現場名</t>
    <rPh sb="0" eb="2">
      <t>ゲンバ</t>
    </rPh>
    <rPh sb="2" eb="3">
      <t>メイ</t>
    </rPh>
    <phoneticPr fontId="21"/>
  </si>
  <si>
    <t>請負工事</t>
    <rPh sb="0" eb="2">
      <t>ウケオイ</t>
    </rPh>
    <rPh sb="2" eb="4">
      <t>コウジ</t>
    </rPh>
    <phoneticPr fontId="21"/>
  </si>
  <si>
    <t>《請求内訳》</t>
    <rPh sb="1" eb="3">
      <t>セイキュウ</t>
    </rPh>
    <rPh sb="3" eb="5">
      <t>ウチワケ</t>
    </rPh>
    <phoneticPr fontId="21"/>
  </si>
  <si>
    <t>印</t>
    <rPh sb="0" eb="1">
      <t>イン</t>
    </rPh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</si>
  <si>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</si>
  <si>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</si>
  <si>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</si>
  <si>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</si>
  <si>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今回請求金額　￥</t>
    <rPh sb="0" eb="2">
      <t>コンカイ</t>
    </rPh>
    <rPh sb="2" eb="4">
      <t>セイキュウ</t>
    </rPh>
    <rPh sb="4" eb="6">
      <t>キンガク</t>
    </rPh>
    <phoneticPr fontId="21"/>
  </si>
  <si>
    <t>下記の通りご請求申し上げます</t>
    <rPh sb="0" eb="1">
      <t>シタ</t>
    </rPh>
    <rPh sb="1" eb="2">
      <t>キ</t>
    </rPh>
    <rPh sb="3" eb="4">
      <t>トオ</t>
    </rPh>
    <rPh sb="6" eb="8">
      <t>セイキュウ</t>
    </rPh>
    <rPh sb="8" eb="9">
      <t>モウ</t>
    </rPh>
    <rPh sb="10" eb="11">
      <t>ア</t>
    </rPh>
    <phoneticPr fontId="21"/>
  </si>
  <si>
    <t>株式会社 KAIDO　　御中</t>
    <rPh sb="0" eb="4">
      <t>カブシキガイシャ</t>
    </rPh>
    <rPh sb="12" eb="14">
      <t>オンチュウ</t>
    </rPh>
    <phoneticPr fontId="21"/>
  </si>
  <si>
    <t>会社名・代表者名・住所・TEL・FAX</t>
    <rPh sb="0" eb="3">
      <t>カイシャメイ</t>
    </rPh>
    <rPh sb="4" eb="7">
      <t>ダイヒョウシャ</t>
    </rPh>
    <rPh sb="7" eb="8">
      <t>メイ</t>
    </rPh>
    <rPh sb="9" eb="11">
      <t>ジュウショ</t>
    </rPh>
    <phoneticPr fontId="21"/>
  </si>
  <si>
    <t>合計請求書</t>
    <rPh sb="0" eb="2">
      <t>ゴウケイ</t>
    </rPh>
    <rPh sb="2" eb="5">
      <t>セイキュウショ</t>
    </rPh>
    <phoneticPr fontId="21"/>
  </si>
  <si>
    <t>会社名　</t>
    <phoneticPr fontId="19"/>
  </si>
  <si>
    <t>現場別請求書</t>
    <rPh sb="0" eb="3">
      <t>ゲンバベツ</t>
    </rPh>
    <rPh sb="3" eb="6">
      <t>セイキュウショ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</si>
  <si>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</si>
  <si>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</si>
  <si>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</si>
  <si>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</si>
  <si>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株式会社KAIDO　　御中</t>
    <rPh sb="11" eb="13">
      <t>オンチュウ</t>
    </rPh>
    <phoneticPr fontId="19"/>
  </si>
  <si>
    <t>工　種　名</t>
    <phoneticPr fontId="19"/>
  </si>
  <si>
    <t>現場名</t>
    <rPh sb="0" eb="3">
      <t>ゲンバメイ</t>
    </rPh>
    <phoneticPr fontId="19"/>
  </si>
  <si>
    <t>ご請求金額</t>
    <rPh sb="1" eb="3">
      <t>セイキュウ</t>
    </rPh>
    <phoneticPr fontId="19"/>
  </si>
  <si>
    <t>KAIDO常用分</t>
    <rPh sb="5" eb="7">
      <t>ジョウヨウ</t>
    </rPh>
    <rPh sb="7" eb="8">
      <t>ブン</t>
    </rPh>
    <phoneticPr fontId="21"/>
  </si>
  <si>
    <t>・　毎月末日締め切り、翌月6日までに必着お願いします。</t>
    <rPh sb="2" eb="4">
      <t>マイツキ</t>
    </rPh>
    <rPh sb="4" eb="5">
      <t>マツ</t>
    </rPh>
    <rPh sb="5" eb="6">
      <t>ニチ</t>
    </rPh>
    <rPh sb="6" eb="7">
      <t>シ</t>
    </rPh>
    <rPh sb="8" eb="9">
      <t>キ</t>
    </rPh>
    <rPh sb="11" eb="12">
      <t>ヨク</t>
    </rPh>
    <rPh sb="12" eb="13">
      <t>ツキ</t>
    </rPh>
    <rPh sb="14" eb="15">
      <t>ニチ</t>
    </rPh>
    <rPh sb="18" eb="20">
      <t>ヒッチャク</t>
    </rPh>
    <rPh sb="21" eb="22">
      <t>ネガ</t>
    </rPh>
    <phoneticPr fontId="21"/>
  </si>
  <si>
    <t>31日</t>
  </si>
  <si>
    <t>下地補修</t>
    <rPh sb="0" eb="4">
      <t>シタジホシュウ</t>
    </rPh>
    <phoneticPr fontId="19"/>
  </si>
  <si>
    <t>工事金額合計　</t>
    <phoneticPr fontId="19"/>
  </si>
  <si>
    <t>〇〇〇マンション</t>
    <phoneticPr fontId="19"/>
  </si>
  <si>
    <t>シーリング</t>
    <phoneticPr fontId="19"/>
  </si>
  <si>
    <t>印</t>
    <rPh sb="0" eb="1">
      <t>イン</t>
    </rPh>
    <phoneticPr fontId="19"/>
  </si>
  <si>
    <t>(税込)</t>
    <rPh sb="0" eb="4">
      <t>ゼイコミ</t>
    </rPh>
    <phoneticPr fontId="19"/>
  </si>
  <si>
    <t>No</t>
    <phoneticPr fontId="19"/>
  </si>
  <si>
    <t>現場名</t>
    <rPh sb="0" eb="3">
      <t>ゲンバメイ</t>
    </rPh>
    <phoneticPr fontId="21"/>
  </si>
  <si>
    <t>備考</t>
    <rPh sb="0" eb="2">
      <t>ビコウ</t>
    </rPh>
    <phoneticPr fontId="19"/>
  </si>
  <si>
    <t>合計</t>
    <rPh sb="0" eb="2">
      <t>ゴウケイ</t>
    </rPh>
    <phoneticPr fontId="19"/>
  </si>
  <si>
    <t>銀行名</t>
    <rPh sb="0" eb="3">
      <t>ギンコウメイ</t>
    </rPh>
    <phoneticPr fontId="19"/>
  </si>
  <si>
    <t>支店</t>
    <rPh sb="0" eb="2">
      <t>シテン</t>
    </rPh>
    <phoneticPr fontId="19"/>
  </si>
  <si>
    <t>種類</t>
    <rPh sb="0" eb="2">
      <t>シュルイ</t>
    </rPh>
    <phoneticPr fontId="19"/>
  </si>
  <si>
    <t>番号</t>
    <rPh sb="0" eb="2">
      <t>バンゴウ</t>
    </rPh>
    <phoneticPr fontId="19"/>
  </si>
  <si>
    <t>名前</t>
    <rPh sb="0" eb="2">
      <t>ナマエ</t>
    </rPh>
    <phoneticPr fontId="19"/>
  </si>
  <si>
    <t>NO.4</t>
    <phoneticPr fontId="19"/>
  </si>
  <si>
    <t>金額　(税込)</t>
    <rPh sb="0" eb="2">
      <t>キンガク</t>
    </rPh>
    <rPh sb="3" eb="7">
      <t>ゼイコミ</t>
    </rPh>
    <phoneticPr fontId="19"/>
  </si>
  <si>
    <t>・　毎月末日締め切り、翌月5日までに必着お願いします。</t>
    <rPh sb="2" eb="4">
      <t>マイツキ</t>
    </rPh>
    <rPh sb="4" eb="5">
      <t>マツ</t>
    </rPh>
    <rPh sb="5" eb="6">
      <t>ニチ</t>
    </rPh>
    <rPh sb="6" eb="7">
      <t>シ</t>
    </rPh>
    <rPh sb="8" eb="9">
      <t>キ</t>
    </rPh>
    <rPh sb="11" eb="12">
      <t>ヨク</t>
    </rPh>
    <rPh sb="12" eb="13">
      <t>ツキ</t>
    </rPh>
    <rPh sb="14" eb="15">
      <t>ニチ</t>
    </rPh>
    <rPh sb="18" eb="20">
      <t>ヒッチャク</t>
    </rPh>
    <rPh sb="21" eb="22">
      <t>ネガ</t>
    </rPh>
    <phoneticPr fontId="21"/>
  </si>
  <si>
    <t>KAIDO常用</t>
    <rPh sb="5" eb="7">
      <t>ジョウヨウ</t>
    </rPh>
    <phoneticPr fontId="19"/>
  </si>
  <si>
    <t>No.１</t>
    <phoneticPr fontId="19"/>
  </si>
  <si>
    <t>※会社名も忘れずに記入お願いします</t>
    <rPh sb="1" eb="4">
      <t>カイシャメイ</t>
    </rPh>
    <rPh sb="5" eb="6">
      <t>ワス</t>
    </rPh>
    <rPh sb="9" eb="11">
      <t>キニュウ</t>
    </rPh>
    <rPh sb="12" eb="13">
      <t>ネガ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</si>
</sst>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[$¥-411]#,##0;\-[$¥-411]#,##0"/>
    <numFmt numFmtId="178" formatCode="_ * #,##0_ ;_ * \-#,##0_ ;_ * &quot;-&quot;??_ ;_ @_ "/>
    <numFmt numFmtId="179" formatCode="yyyy&quot;年&quot;m&quot;月&quot;d&quot;日&quot;;@"/>
    <numFmt numFmtId="180" formatCode="#,##0_);[Red]\(#,##0\)"/>
    <numFmt numFmtId="181" formatCode="#,##0_ "/>
  </numFmts>
  <fonts count="45" x14ac:knownFonts="1">
    <font>
      <sz val="11"/>
      <color theme="1"/>
      <name val="ＭＳ Ｐゴシック"/>
      <charset val="134"/>
      <scheme val="minor"/>
    </font>
    <font>
      <sz val="11"/>
      <color indexed="8"/>
      <name val="HGS明朝B"/>
      <family val="1"/>
      <charset val="128"/>
    </font>
    <font>
      <sz val="14"/>
      <color indexed="8"/>
      <name val="HGS明朝B"/>
      <family val="1"/>
      <charset val="128"/>
    </font>
    <font>
      <sz val="24"/>
      <color indexed="8"/>
      <name val="HGS明朝B"/>
      <family val="1"/>
      <charset val="128"/>
    </font>
    <font>
      <sz val="16"/>
      <color indexed="8"/>
      <name val="HGS明朝B"/>
      <family val="1"/>
      <charset val="128"/>
    </font>
    <font>
      <sz val="11"/>
      <name val="HGS明朝B"/>
      <family val="1"/>
      <charset val="128"/>
    </font>
    <font>
      <sz val="18"/>
      <color indexed="8"/>
      <name val="HGS明朝B"/>
      <family val="1"/>
      <charset val="128"/>
    </font>
    <font>
      <sz val="9"/>
      <color indexed="8"/>
      <name val="HGS明朝B"/>
      <family val="1"/>
      <charset val="128"/>
    </font>
    <font>
      <sz val="14"/>
      <color indexed="23"/>
      <name val="HGS明朝B"/>
      <family val="1"/>
      <charset val="128"/>
    </font>
    <font>
      <sz val="11"/>
      <color indexed="8"/>
      <name val="HGPｺﾞｼｯｸE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HGS明朝B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10"/>
      <color indexed="8"/>
      <name val="HGS明朝B"/>
      <family val="1"/>
      <charset val="128"/>
    </font>
    <font>
      <sz val="12"/>
      <color indexed="8"/>
      <name val="HGS明朝B"/>
      <family val="1"/>
      <charset val="128"/>
    </font>
    <font>
      <sz val="20"/>
      <color indexed="8"/>
      <name val="HGS明朝B"/>
      <family val="1"/>
      <charset val="128"/>
    </font>
    <font>
      <sz val="14"/>
      <color rgb="FFFF0000"/>
      <name val="HGS明朝B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22"/>
      <color indexed="8"/>
      <name val="HGS明朝B"/>
      <family val="1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22"/>
      <color theme="1"/>
      <name val="HGS明朝B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FF0000"/>
      <name val="HGS明朝B"/>
      <family val="1"/>
      <charset val="128"/>
    </font>
    <font>
      <sz val="22"/>
      <color rgb="FFFF0000"/>
      <name val="HGS明朝B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HGS明朝B"/>
      <family val="1"/>
      <charset val="128"/>
    </font>
    <font>
      <sz val="18"/>
      <color rgb="FFFF0000"/>
      <name val="HGS明朝B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F8F9"/>
        <bgColor indexed="64"/>
      </patternFill>
    </fill>
    <fill>
      <patternFill patternType="solid">
        <fgColor rgb="FFF0D16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7">
    <xf numFmtId="0" fontId="0" fillId="0" borderId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6" fillId="0" borderId="0">
      <alignment vertical="center"/>
    </xf>
    <xf numFmtId="6" fontId="17" fillId="0" borderId="0" applyFont="0" applyFill="0" applyBorder="0" applyAlignment="0" applyProtection="0"/>
    <xf numFmtId="6" fontId="16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4" applyFont="1">
      <alignment vertical="center"/>
    </xf>
    <xf numFmtId="176" fontId="1" fillId="0" borderId="0" xfId="4" applyNumberFormat="1" applyFont="1">
      <alignment vertical="center"/>
    </xf>
    <xf numFmtId="0" fontId="6" fillId="0" borderId="0" xfId="4" applyFont="1">
      <alignment vertical="center"/>
    </xf>
    <xf numFmtId="0" fontId="1" fillId="0" borderId="27" xfId="4" applyFont="1" applyBorder="1">
      <alignment vertical="center"/>
    </xf>
    <xf numFmtId="0" fontId="8" fillId="0" borderId="29" xfId="4" applyFont="1" applyBorder="1">
      <alignment vertical="center"/>
    </xf>
    <xf numFmtId="0" fontId="1" fillId="0" borderId="29" xfId="4" applyFont="1" applyBorder="1">
      <alignment vertical="center"/>
    </xf>
    <xf numFmtId="0" fontId="8" fillId="0" borderId="28" xfId="4" applyFont="1" applyBorder="1">
      <alignment vertical="center"/>
    </xf>
    <xf numFmtId="0" fontId="8" fillId="0" borderId="0" xfId="4" applyFont="1">
      <alignment vertical="center"/>
    </xf>
    <xf numFmtId="0" fontId="8" fillId="0" borderId="30" xfId="4" applyFont="1" applyBorder="1">
      <alignment vertical="center"/>
    </xf>
    <xf numFmtId="0" fontId="8" fillId="0" borderId="7" xfId="4" applyFont="1" applyBorder="1">
      <alignment vertical="center"/>
    </xf>
    <xf numFmtId="0" fontId="8" fillId="0" borderId="36" xfId="4" applyFont="1" applyBorder="1">
      <alignment vertical="center"/>
    </xf>
    <xf numFmtId="0" fontId="8" fillId="0" borderId="37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3" xfId="4" applyFont="1" applyBorder="1">
      <alignment vertical="center"/>
    </xf>
    <xf numFmtId="0" fontId="0" fillId="4" borderId="0" xfId="0" applyFill="1">
      <alignment vertical="center"/>
    </xf>
    <xf numFmtId="178" fontId="0" fillId="0" borderId="0" xfId="1" applyFont="1">
      <alignment vertical="center"/>
    </xf>
    <xf numFmtId="178" fontId="0" fillId="4" borderId="0" xfId="1" applyFont="1" applyFill="1">
      <alignment vertical="center"/>
    </xf>
    <xf numFmtId="0" fontId="0" fillId="5" borderId="49" xfId="2" applyNumberFormat="1" applyFont="1" applyFill="1" applyBorder="1" applyAlignment="1" applyProtection="1">
      <alignment vertical="center"/>
      <protection locked="0"/>
    </xf>
    <xf numFmtId="178" fontId="0" fillId="4" borderId="50" xfId="1" applyFont="1" applyFill="1" applyBorder="1">
      <alignment vertical="center"/>
    </xf>
    <xf numFmtId="0" fontId="0" fillId="5" borderId="32" xfId="2" applyNumberFormat="1" applyFont="1" applyFill="1" applyBorder="1" applyAlignment="1" applyProtection="1">
      <alignment vertical="center"/>
      <protection locked="0"/>
    </xf>
    <xf numFmtId="0" fontId="0" fillId="5" borderId="48" xfId="0" applyFill="1" applyBorder="1" applyProtection="1">
      <alignment vertical="center"/>
      <protection locked="0"/>
    </xf>
    <xf numFmtId="0" fontId="0" fillId="5" borderId="48" xfId="2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33" xfId="0" applyFill="1" applyBorder="1">
      <alignment vertical="center"/>
    </xf>
    <xf numFmtId="178" fontId="0" fillId="0" borderId="0" xfId="1" applyFont="1" applyFill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51" xfId="0" applyFill="1" applyBorder="1">
      <alignment vertical="center"/>
    </xf>
    <xf numFmtId="0" fontId="13" fillId="6" borderId="5" xfId="0" applyFont="1" applyFill="1" applyBorder="1">
      <alignment vertical="center"/>
    </xf>
    <xf numFmtId="178" fontId="14" fillId="4" borderId="0" xfId="1" applyFont="1" applyFill="1" applyAlignment="1">
      <alignment vertical="center"/>
    </xf>
    <xf numFmtId="178" fontId="0" fillId="4" borderId="0" xfId="1" applyFont="1" applyFill="1" applyBorder="1" applyAlignment="1">
      <alignment horizontal="distributed" vertical="center"/>
    </xf>
    <xf numFmtId="178" fontId="0" fillId="4" borderId="0" xfId="1" applyFont="1" applyFill="1" applyAlignment="1">
      <alignment horizontal="left" vertical="center"/>
    </xf>
    <xf numFmtId="178" fontId="0" fillId="4" borderId="57" xfId="1" applyFont="1" applyFill="1" applyBorder="1">
      <alignment vertical="center"/>
    </xf>
    <xf numFmtId="178" fontId="0" fillId="4" borderId="25" xfId="1" applyFont="1" applyFill="1" applyBorder="1">
      <alignment vertical="center"/>
    </xf>
    <xf numFmtId="178" fontId="0" fillId="4" borderId="0" xfId="1" applyFont="1" applyFill="1" applyBorder="1">
      <alignment vertical="center"/>
    </xf>
    <xf numFmtId="178" fontId="15" fillId="4" borderId="0" xfId="1" applyFont="1" applyFill="1" applyAlignment="1">
      <alignment horizontal="left"/>
    </xf>
    <xf numFmtId="178" fontId="12" fillId="4" borderId="0" xfId="1" applyFont="1" applyFill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" fillId="4" borderId="0" xfId="4" applyFont="1" applyFill="1">
      <alignment vertical="center"/>
    </xf>
    <xf numFmtId="176" fontId="1" fillId="0" borderId="0" xfId="4" applyNumberFormat="1" applyFont="1" applyAlignment="1">
      <alignment vertical="center" justifyLastLine="1"/>
    </xf>
    <xf numFmtId="0" fontId="2" fillId="0" borderId="0" xfId="4" applyFont="1" applyAlignment="1">
      <alignment vertical="center" justifyLastLine="1"/>
    </xf>
    <xf numFmtId="178" fontId="0" fillId="4" borderId="7" xfId="1" applyFont="1" applyFill="1" applyBorder="1">
      <alignment vertical="center"/>
    </xf>
    <xf numFmtId="178" fontId="0" fillId="4" borderId="7" xfId="1" applyFont="1" applyFill="1" applyBorder="1" applyAlignment="1">
      <alignment vertical="center"/>
    </xf>
    <xf numFmtId="179" fontId="0" fillId="4" borderId="0" xfId="1" applyNumberFormat="1" applyFont="1" applyFill="1" applyBorder="1" applyAlignment="1" applyProtection="1">
      <alignment horizontal="center" vertical="center"/>
      <protection locked="0"/>
    </xf>
    <xf numFmtId="178" fontId="16" fillId="4" borderId="7" xfId="1" applyFont="1" applyFill="1" applyBorder="1" applyAlignment="1">
      <alignment vertical="center"/>
    </xf>
    <xf numFmtId="178" fontId="29" fillId="4" borderId="7" xfId="1" applyFont="1" applyFill="1" applyBorder="1" applyAlignment="1">
      <alignment vertical="center"/>
    </xf>
    <xf numFmtId="178" fontId="29" fillId="4" borderId="7" xfId="1" applyFont="1" applyFill="1" applyBorder="1" applyAlignment="1">
      <alignment horizontal="left" vertical="center"/>
    </xf>
    <xf numFmtId="178" fontId="0" fillId="4" borderId="3" xfId="1" applyFont="1" applyFill="1" applyBorder="1" applyAlignment="1" applyProtection="1">
      <alignment horizontal="center" vertical="center"/>
      <protection locked="0"/>
    </xf>
    <xf numFmtId="178" fontId="0" fillId="6" borderId="6" xfId="1" applyFont="1" applyFill="1" applyBorder="1" applyAlignment="1">
      <alignment horizontal="center" vertical="center"/>
    </xf>
    <xf numFmtId="178" fontId="0" fillId="6" borderId="62" xfId="1" applyFont="1" applyFill="1" applyBorder="1" applyAlignment="1">
      <alignment horizontal="center" vertical="center"/>
    </xf>
    <xf numFmtId="178" fontId="0" fillId="4" borderId="0" xfId="1" applyFont="1" applyFill="1" applyBorder="1" applyAlignment="1">
      <alignment vertical="center"/>
    </xf>
    <xf numFmtId="178" fontId="0" fillId="4" borderId="0" xfId="1" applyFont="1" applyFill="1" applyAlignment="1">
      <alignment vertical="center"/>
    </xf>
    <xf numFmtId="178" fontId="15" fillId="4" borderId="0" xfId="1" applyFont="1" applyFill="1" applyAlignment="1"/>
    <xf numFmtId="179" fontId="0" fillId="4" borderId="0" xfId="1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Alignment="1">
      <alignment horizontal="center" vertical="center"/>
    </xf>
    <xf numFmtId="177" fontId="10" fillId="4" borderId="0" xfId="1" applyNumberFormat="1" applyFont="1" applyFill="1" applyBorder="1" applyAlignment="1">
      <alignment horizontal="center" vertical="center"/>
    </xf>
    <xf numFmtId="178" fontId="0" fillId="4" borderId="27" xfId="1" applyFont="1" applyFill="1" applyBorder="1">
      <alignment vertical="center"/>
    </xf>
    <xf numFmtId="178" fontId="0" fillId="4" borderId="30" xfId="1" applyFont="1" applyFill="1" applyBorder="1">
      <alignment vertical="center"/>
    </xf>
    <xf numFmtId="178" fontId="0" fillId="4" borderId="36" xfId="1" applyFont="1" applyFill="1" applyBorder="1">
      <alignment vertical="center"/>
    </xf>
    <xf numFmtId="178" fontId="0" fillId="4" borderId="28" xfId="1" applyFont="1" applyFill="1" applyBorder="1">
      <alignment vertical="center"/>
    </xf>
    <xf numFmtId="178" fontId="0" fillId="4" borderId="23" xfId="1" applyFont="1" applyFill="1" applyBorder="1">
      <alignment vertical="center"/>
    </xf>
    <xf numFmtId="178" fontId="10" fillId="4" borderId="7" xfId="1" applyFont="1" applyFill="1" applyBorder="1" applyAlignment="1"/>
    <xf numFmtId="0" fontId="22" fillId="4" borderId="0" xfId="4" applyFont="1" applyFill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0" fillId="4" borderId="0" xfId="0" applyFont="1" applyFill="1" applyProtection="1">
      <alignment vertical="center"/>
      <protection locked="0"/>
    </xf>
    <xf numFmtId="178" fontId="11" fillId="4" borderId="0" xfId="1" applyFont="1" applyFill="1" applyAlignment="1">
      <alignment vertical="center"/>
    </xf>
    <xf numFmtId="178" fontId="10" fillId="4" borderId="0" xfId="1" applyFont="1" applyFill="1" applyBorder="1" applyAlignment="1">
      <alignment vertical="center"/>
    </xf>
    <xf numFmtId="0" fontId="14" fillId="4" borderId="0" xfId="0" applyFont="1" applyFill="1" applyProtection="1">
      <alignment vertical="center"/>
      <protection locked="0"/>
    </xf>
    <xf numFmtId="0" fontId="14" fillId="4" borderId="6" xfId="0" applyFont="1" applyFill="1" applyBorder="1" applyProtection="1">
      <alignment vertical="center"/>
      <protection locked="0"/>
    </xf>
    <xf numFmtId="178" fontId="11" fillId="4" borderId="0" xfId="1" applyFont="1" applyFill="1" applyBorder="1" applyAlignment="1">
      <alignment vertical="center"/>
    </xf>
    <xf numFmtId="0" fontId="29" fillId="5" borderId="48" xfId="0" applyFont="1" applyFill="1" applyBorder="1" applyProtection="1">
      <alignment vertical="center"/>
      <protection locked="0"/>
    </xf>
    <xf numFmtId="178" fontId="0" fillId="5" borderId="7" xfId="1" applyFont="1" applyFill="1" applyBorder="1" applyAlignment="1">
      <alignment vertical="center"/>
    </xf>
    <xf numFmtId="178" fontId="16" fillId="5" borderId="7" xfId="1" applyFont="1" applyFill="1" applyBorder="1" applyAlignment="1">
      <alignment vertical="center"/>
    </xf>
    <xf numFmtId="0" fontId="0" fillId="5" borderId="0" xfId="0" applyFill="1">
      <alignment vertical="center"/>
    </xf>
    <xf numFmtId="178" fontId="0" fillId="5" borderId="0" xfId="1" applyFont="1" applyFill="1">
      <alignment vertical="center"/>
    </xf>
    <xf numFmtId="0" fontId="33" fillId="5" borderId="49" xfId="2" applyNumberFormat="1" applyFont="1" applyFill="1" applyBorder="1" applyAlignment="1" applyProtection="1">
      <alignment vertical="center"/>
      <protection locked="0"/>
    </xf>
    <xf numFmtId="0" fontId="34" fillId="5" borderId="48" xfId="0" applyFont="1" applyFill="1" applyBorder="1" applyProtection="1">
      <alignment vertical="center"/>
      <protection locked="0"/>
    </xf>
    <xf numFmtId="0" fontId="33" fillId="5" borderId="32" xfId="2" applyNumberFormat="1" applyFont="1" applyFill="1" applyBorder="1" applyAlignment="1" applyProtection="1">
      <alignment vertical="center"/>
      <protection locked="0"/>
    </xf>
    <xf numFmtId="178" fontId="12" fillId="4" borderId="0" xfId="1" applyFont="1" applyFill="1" applyAlignment="1">
      <alignment vertical="center" wrapText="1"/>
    </xf>
    <xf numFmtId="178" fontId="12" fillId="4" borderId="0" xfId="1" applyFont="1" applyFill="1" applyAlignment="1">
      <alignment vertical="center"/>
    </xf>
    <xf numFmtId="0" fontId="1" fillId="0" borderId="30" xfId="4" applyFont="1" applyBorder="1">
      <alignment vertical="center"/>
    </xf>
    <xf numFmtId="0" fontId="1" fillId="0" borderId="7" xfId="4" applyFont="1" applyBorder="1">
      <alignment vertical="center"/>
    </xf>
    <xf numFmtId="0" fontId="2" fillId="0" borderId="37" xfId="4" applyFont="1" applyBorder="1" applyAlignment="1">
      <alignment vertical="center" justifyLastLine="1"/>
    </xf>
    <xf numFmtId="0" fontId="22" fillId="4" borderId="0" xfId="4" applyFont="1" applyFill="1">
      <alignment vertical="center"/>
    </xf>
    <xf numFmtId="0" fontId="22" fillId="4" borderId="37" xfId="4" applyFont="1" applyFill="1" applyBorder="1">
      <alignment vertical="center"/>
    </xf>
    <xf numFmtId="181" fontId="22" fillId="4" borderId="0" xfId="4" applyNumberFormat="1" applyFont="1" applyFill="1" applyAlignment="1">
      <alignment horizontal="center" vertical="center" justifyLastLine="1"/>
    </xf>
    <xf numFmtId="0" fontId="25" fillId="0" borderId="0" xfId="4" applyFont="1">
      <alignment vertical="center"/>
    </xf>
    <xf numFmtId="0" fontId="31" fillId="5" borderId="0" xfId="0" applyFont="1" applyFill="1">
      <alignment vertical="center"/>
    </xf>
    <xf numFmtId="0" fontId="2" fillId="0" borderId="0" xfId="4" applyFont="1" applyAlignment="1">
      <alignment horizontal="right" vertical="center"/>
    </xf>
    <xf numFmtId="0" fontId="4" fillId="0" borderId="0" xfId="4" applyFont="1">
      <alignment vertical="center"/>
    </xf>
    <xf numFmtId="178" fontId="39" fillId="4" borderId="0" xfId="1" applyFont="1" applyFill="1">
      <alignment vertical="center"/>
    </xf>
    <xf numFmtId="178" fontId="39" fillId="4" borderId="0" xfId="1" applyFont="1" applyFill="1" applyAlignment="1">
      <alignment horizontal="left" vertical="center"/>
    </xf>
    <xf numFmtId="178" fontId="10" fillId="5" borderId="0" xfId="1" applyFont="1" applyFill="1" applyBorder="1" applyAlignment="1"/>
    <xf numFmtId="178" fontId="0" fillId="5" borderId="0" xfId="1" applyFont="1" applyFill="1" applyBorder="1">
      <alignment vertical="center"/>
    </xf>
    <xf numFmtId="178" fontId="0" fillId="5" borderId="0" xfId="1" applyFont="1" applyFill="1" applyAlignment="1">
      <alignment horizontal="left" vertical="center"/>
    </xf>
    <xf numFmtId="0" fontId="27" fillId="0" borderId="0" xfId="4" applyFont="1" applyAlignment="1">
      <alignment horizontal="center" vertical="center" justifyLastLine="1"/>
    </xf>
    <xf numFmtId="0" fontId="27" fillId="0" borderId="7" xfId="4" applyFont="1" applyBorder="1" applyAlignment="1">
      <alignment horizontal="center" vertical="center" justifyLastLine="1"/>
    </xf>
    <xf numFmtId="0" fontId="1" fillId="0" borderId="13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38" fontId="27" fillId="7" borderId="8" xfId="4" applyNumberFormat="1" applyFont="1" applyFill="1" applyBorder="1" applyAlignment="1">
      <alignment horizontal="center" vertical="center"/>
    </xf>
    <xf numFmtId="38" fontId="27" fillId="7" borderId="9" xfId="4" applyNumberFormat="1" applyFont="1" applyFill="1" applyBorder="1" applyAlignment="1">
      <alignment horizontal="center" vertical="center"/>
    </xf>
    <xf numFmtId="38" fontId="27" fillId="7" borderId="10" xfId="4" applyNumberFormat="1" applyFont="1" applyFill="1" applyBorder="1" applyAlignment="1">
      <alignment horizontal="center" vertical="center"/>
    </xf>
    <xf numFmtId="38" fontId="27" fillId="7" borderId="12" xfId="4" applyNumberFormat="1" applyFont="1" applyFill="1" applyBorder="1" applyAlignment="1">
      <alignment horizontal="center" vertical="center"/>
    </xf>
    <xf numFmtId="38" fontId="27" fillId="7" borderId="13" xfId="4" applyNumberFormat="1" applyFont="1" applyFill="1" applyBorder="1" applyAlignment="1">
      <alignment horizontal="center" vertical="center"/>
    </xf>
    <xf numFmtId="38" fontId="27" fillId="7" borderId="14" xfId="4" applyNumberFormat="1" applyFont="1" applyFill="1" applyBorder="1" applyAlignment="1">
      <alignment horizontal="center" vertical="center"/>
    </xf>
    <xf numFmtId="38" fontId="27" fillId="7" borderId="16" xfId="4" applyNumberFormat="1" applyFont="1" applyFill="1" applyBorder="1" applyAlignment="1">
      <alignment horizontal="center" vertical="center"/>
    </xf>
    <xf numFmtId="38" fontId="27" fillId="7" borderId="17" xfId="4" applyNumberFormat="1" applyFont="1" applyFill="1" applyBorder="1" applyAlignment="1">
      <alignment horizontal="center" vertical="center"/>
    </xf>
    <xf numFmtId="38" fontId="27" fillId="7" borderId="18" xfId="4" applyNumberFormat="1" applyFont="1" applyFill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/>
    </xf>
    <xf numFmtId="0" fontId="2" fillId="8" borderId="27" xfId="4" applyFont="1" applyFill="1" applyBorder="1" applyAlignment="1">
      <alignment horizontal="center" vertical="center"/>
    </xf>
    <xf numFmtId="0" fontId="2" fillId="8" borderId="30" xfId="4" applyFont="1" applyFill="1" applyBorder="1" applyAlignment="1">
      <alignment horizontal="center" vertical="center"/>
    </xf>
    <xf numFmtId="0" fontId="2" fillId="8" borderId="36" xfId="4" applyFont="1" applyFill="1" applyBorder="1" applyAlignment="1">
      <alignment horizontal="center" vertical="center"/>
    </xf>
    <xf numFmtId="0" fontId="2" fillId="8" borderId="29" xfId="4" applyFont="1" applyFill="1" applyBorder="1" applyAlignment="1">
      <alignment horizontal="center" vertical="center"/>
    </xf>
    <xf numFmtId="0" fontId="2" fillId="8" borderId="0" xfId="4" applyFont="1" applyFill="1" applyAlignment="1">
      <alignment horizontal="center" vertical="center"/>
    </xf>
    <xf numFmtId="0" fontId="2" fillId="8" borderId="37" xfId="4" applyFont="1" applyFill="1" applyBorder="1" applyAlignment="1">
      <alignment horizontal="center" vertical="center"/>
    </xf>
    <xf numFmtId="0" fontId="2" fillId="8" borderId="28" xfId="4" applyFont="1" applyFill="1" applyBorder="1" applyAlignment="1">
      <alignment horizontal="center" vertical="center"/>
    </xf>
    <xf numFmtId="0" fontId="2" fillId="8" borderId="7" xfId="4" applyFont="1" applyFill="1" applyBorder="1" applyAlignment="1">
      <alignment horizontal="center" vertical="center"/>
    </xf>
    <xf numFmtId="0" fontId="2" fillId="8" borderId="23" xfId="4" applyFont="1" applyFill="1" applyBorder="1" applyAlignment="1">
      <alignment horizontal="center" vertical="center"/>
    </xf>
    <xf numFmtId="0" fontId="2" fillId="0" borderId="27" xfId="4" applyFont="1" applyBorder="1" applyAlignment="1">
      <alignment horizontal="center" vertical="center" justifyLastLine="1"/>
    </xf>
    <xf numFmtId="0" fontId="2" fillId="0" borderId="30" xfId="4" applyFont="1" applyBorder="1" applyAlignment="1">
      <alignment horizontal="center" vertical="center" justifyLastLine="1"/>
    </xf>
    <xf numFmtId="0" fontId="2" fillId="0" borderId="36" xfId="4" applyFont="1" applyBorder="1" applyAlignment="1">
      <alignment horizontal="center" vertical="center" justifyLastLine="1"/>
    </xf>
    <xf numFmtId="0" fontId="2" fillId="0" borderId="29" xfId="4" applyFont="1" applyBorder="1" applyAlignment="1">
      <alignment horizontal="center" vertical="center" justifyLastLine="1"/>
    </xf>
    <xf numFmtId="0" fontId="2" fillId="0" borderId="0" xfId="4" applyFont="1" applyAlignment="1">
      <alignment horizontal="center" vertical="center" justifyLastLine="1"/>
    </xf>
    <xf numFmtId="0" fontId="2" fillId="0" borderId="37" xfId="4" applyFont="1" applyBorder="1" applyAlignment="1">
      <alignment horizontal="center" vertical="center" justifyLastLine="1"/>
    </xf>
    <xf numFmtId="0" fontId="2" fillId="0" borderId="28" xfId="4" applyFont="1" applyBorder="1" applyAlignment="1">
      <alignment horizontal="center" vertical="center" justifyLastLine="1"/>
    </xf>
    <xf numFmtId="0" fontId="2" fillId="0" borderId="7" xfId="4" applyFont="1" applyBorder="1" applyAlignment="1">
      <alignment horizontal="center" vertical="center" justifyLastLine="1"/>
    </xf>
    <xf numFmtId="0" fontId="2" fillId="0" borderId="23" xfId="4" applyFont="1" applyBorder="1" applyAlignment="1">
      <alignment horizontal="center" vertical="center" justifyLastLine="1"/>
    </xf>
    <xf numFmtId="0" fontId="26" fillId="0" borderId="27" xfId="4" applyFont="1" applyBorder="1" applyAlignment="1">
      <alignment horizontal="center" vertical="center" justifyLastLine="1"/>
    </xf>
    <xf numFmtId="0" fontId="26" fillId="0" borderId="30" xfId="4" applyFont="1" applyBorder="1" applyAlignment="1">
      <alignment horizontal="center" vertical="center" justifyLastLine="1"/>
    </xf>
    <xf numFmtId="0" fontId="26" fillId="0" borderId="36" xfId="4" applyFont="1" applyBorder="1" applyAlignment="1">
      <alignment horizontal="center" vertical="center" justifyLastLine="1"/>
    </xf>
    <xf numFmtId="0" fontId="26" fillId="0" borderId="29" xfId="4" applyFont="1" applyBorder="1" applyAlignment="1">
      <alignment horizontal="center" vertical="center" justifyLastLine="1"/>
    </xf>
    <xf numFmtId="0" fontId="26" fillId="0" borderId="0" xfId="4" applyFont="1" applyAlignment="1">
      <alignment horizontal="center" vertical="center" justifyLastLine="1"/>
    </xf>
    <xf numFmtId="0" fontId="26" fillId="0" borderId="37" xfId="4" applyFont="1" applyBorder="1" applyAlignment="1">
      <alignment horizontal="center" vertical="center" justifyLastLine="1"/>
    </xf>
    <xf numFmtId="0" fontId="26" fillId="0" borderId="28" xfId="4" applyFont="1" applyBorder="1" applyAlignment="1">
      <alignment horizontal="center" vertical="center" justifyLastLine="1"/>
    </xf>
    <xf numFmtId="0" fontId="26" fillId="0" borderId="7" xfId="4" applyFont="1" applyBorder="1" applyAlignment="1">
      <alignment horizontal="center" vertical="center" justifyLastLine="1"/>
    </xf>
    <xf numFmtId="0" fontId="26" fillId="0" borderId="23" xfId="4" applyFont="1" applyBorder="1" applyAlignment="1">
      <alignment horizontal="center" vertical="center" justifyLastLine="1"/>
    </xf>
    <xf numFmtId="0" fontId="2" fillId="4" borderId="13" xfId="4" applyFont="1" applyFill="1" applyBorder="1" applyAlignment="1">
      <alignment horizontal="center" vertical="center" justifyLastLine="1"/>
    </xf>
    <xf numFmtId="0" fontId="22" fillId="4" borderId="27" xfId="4" applyFont="1" applyFill="1" applyBorder="1" applyAlignment="1">
      <alignment horizontal="center" vertical="center"/>
    </xf>
    <xf numFmtId="0" fontId="22" fillId="4" borderId="30" xfId="4" applyFont="1" applyFill="1" applyBorder="1" applyAlignment="1">
      <alignment horizontal="center" vertical="center"/>
    </xf>
    <xf numFmtId="0" fontId="22" fillId="4" borderId="36" xfId="4" applyFont="1" applyFill="1" applyBorder="1" applyAlignment="1">
      <alignment horizontal="center" vertical="center"/>
    </xf>
    <xf numFmtId="0" fontId="22" fillId="4" borderId="29" xfId="4" applyFont="1" applyFill="1" applyBorder="1" applyAlignment="1">
      <alignment horizontal="center" vertical="center"/>
    </xf>
    <xf numFmtId="0" fontId="22" fillId="4" borderId="0" xfId="4" applyFont="1" applyFill="1" applyAlignment="1">
      <alignment horizontal="center" vertical="center"/>
    </xf>
    <xf numFmtId="0" fontId="22" fillId="4" borderId="37" xfId="4" applyFont="1" applyFill="1" applyBorder="1" applyAlignment="1">
      <alignment horizontal="center" vertical="center"/>
    </xf>
    <xf numFmtId="0" fontId="22" fillId="4" borderId="28" xfId="4" applyFont="1" applyFill="1" applyBorder="1" applyAlignment="1">
      <alignment horizontal="center" vertical="center"/>
    </xf>
    <xf numFmtId="0" fontId="22" fillId="4" borderId="7" xfId="4" applyFont="1" applyFill="1" applyBorder="1" applyAlignment="1">
      <alignment horizontal="center" vertical="center"/>
    </xf>
    <xf numFmtId="0" fontId="22" fillId="4" borderId="23" xfId="4" applyFont="1" applyFill="1" applyBorder="1" applyAlignment="1">
      <alignment horizontal="center" vertical="center"/>
    </xf>
    <xf numFmtId="181" fontId="22" fillId="4" borderId="13" xfId="4" applyNumberFormat="1" applyFont="1" applyFill="1" applyBorder="1" applyAlignment="1">
      <alignment horizontal="center" vertical="center" justifyLastLine="1"/>
    </xf>
    <xf numFmtId="0" fontId="28" fillId="0" borderId="0" xfId="4" applyFont="1" applyAlignment="1">
      <alignment horizontal="center" vertical="center"/>
    </xf>
    <xf numFmtId="0" fontId="2" fillId="2" borderId="13" xfId="4" applyFont="1" applyFill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2" fillId="0" borderId="70" xfId="4" applyFont="1" applyBorder="1" applyAlignment="1">
      <alignment horizontal="center" vertical="center"/>
    </xf>
    <xf numFmtId="0" fontId="2" fillId="0" borderId="69" xfId="4" applyFont="1" applyBorder="1" applyAlignment="1">
      <alignment horizontal="center" vertical="center"/>
    </xf>
    <xf numFmtId="0" fontId="2" fillId="0" borderId="68" xfId="4" applyFont="1" applyBorder="1" applyAlignment="1">
      <alignment horizontal="center" vertical="center"/>
    </xf>
    <xf numFmtId="0" fontId="2" fillId="0" borderId="67" xfId="4" applyFont="1" applyBorder="1" applyAlignment="1">
      <alignment horizontal="center" vertical="center"/>
    </xf>
    <xf numFmtId="0" fontId="2" fillId="0" borderId="66" xfId="4" applyFont="1" applyBorder="1" applyAlignment="1">
      <alignment horizontal="center" vertical="center"/>
    </xf>
    <xf numFmtId="0" fontId="2" fillId="0" borderId="65" xfId="4" applyFont="1" applyBorder="1" applyAlignment="1">
      <alignment horizontal="center" vertical="center"/>
    </xf>
    <xf numFmtId="0" fontId="2" fillId="0" borderId="64" xfId="4" applyFont="1" applyBorder="1" applyAlignment="1">
      <alignment horizontal="center" vertical="center"/>
    </xf>
    <xf numFmtId="0" fontId="2" fillId="0" borderId="63" xfId="4" applyFont="1" applyBorder="1" applyAlignment="1">
      <alignment horizontal="center" vertical="center"/>
    </xf>
    <xf numFmtId="0" fontId="1" fillId="4" borderId="0" xfId="4" applyFont="1" applyFill="1" applyAlignment="1">
      <alignment horizontal="center" vertical="center" justifyLastLine="1"/>
    </xf>
    <xf numFmtId="0" fontId="2" fillId="7" borderId="13" xfId="4" applyFont="1" applyFill="1" applyBorder="1" applyAlignment="1">
      <alignment horizontal="center" vertical="center"/>
    </xf>
    <xf numFmtId="0" fontId="1" fillId="0" borderId="0" xfId="4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justifyLastLine="1"/>
    </xf>
    <xf numFmtId="0" fontId="7" fillId="4" borderId="0" xfId="4" applyFont="1" applyFill="1" applyAlignment="1">
      <alignment horizontal="center" vertical="center" justifyLastLine="1"/>
    </xf>
    <xf numFmtId="178" fontId="0" fillId="6" borderId="51" xfId="1" applyFont="1" applyFill="1" applyBorder="1" applyAlignment="1">
      <alignment horizontal="center" vertical="center"/>
    </xf>
    <xf numFmtId="178" fontId="0" fillId="6" borderId="73" xfId="1" applyFont="1" applyFill="1" applyBorder="1" applyAlignment="1">
      <alignment horizontal="center" vertical="center"/>
    </xf>
    <xf numFmtId="178" fontId="0" fillId="6" borderId="77" xfId="1" applyFont="1" applyFill="1" applyBorder="1" applyAlignment="1">
      <alignment horizontal="center" vertical="center"/>
    </xf>
    <xf numFmtId="178" fontId="0" fillId="4" borderId="17" xfId="1" applyFont="1" applyFill="1" applyBorder="1" applyAlignment="1">
      <alignment horizontal="center" vertical="center"/>
    </xf>
    <xf numFmtId="178" fontId="0" fillId="4" borderId="18" xfId="1" applyFont="1" applyFill="1" applyBorder="1" applyAlignment="1">
      <alignment horizontal="center" vertical="center"/>
    </xf>
    <xf numFmtId="178" fontId="0" fillId="4" borderId="78" xfId="1" applyFont="1" applyFill="1" applyBorder="1" applyAlignment="1">
      <alignment horizontal="center" vertical="center"/>
    </xf>
    <xf numFmtId="178" fontId="0" fillId="4" borderId="7" xfId="1" applyFont="1" applyFill="1" applyBorder="1" applyAlignment="1">
      <alignment horizontal="center" vertical="center"/>
    </xf>
    <xf numFmtId="178" fontId="0" fillId="4" borderId="38" xfId="1" applyFont="1" applyFill="1" applyBorder="1" applyAlignment="1">
      <alignment horizontal="center" vertical="center"/>
    </xf>
    <xf numFmtId="0" fontId="31" fillId="4" borderId="44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78" fontId="0" fillId="4" borderId="52" xfId="1" applyFont="1" applyFill="1" applyBorder="1" applyAlignment="1">
      <alignment horizontal="center" vertical="center"/>
    </xf>
    <xf numFmtId="178" fontId="0" fillId="4" borderId="45" xfId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left" vertical="center"/>
    </xf>
    <xf numFmtId="0" fontId="29" fillId="4" borderId="17" xfId="0" applyFont="1" applyFill="1" applyBorder="1" applyAlignment="1">
      <alignment horizontal="left" vertical="center"/>
    </xf>
    <xf numFmtId="0" fontId="29" fillId="4" borderId="18" xfId="0" applyFont="1" applyFill="1" applyBorder="1" applyAlignment="1">
      <alignment horizontal="left" vertical="center"/>
    </xf>
    <xf numFmtId="178" fontId="0" fillId="4" borderId="19" xfId="1" applyFont="1" applyFill="1" applyBorder="1" applyAlignment="1">
      <alignment horizontal="center" vertical="center"/>
    </xf>
    <xf numFmtId="178" fontId="0" fillId="4" borderId="46" xfId="1" applyFont="1" applyFill="1" applyBorder="1" applyAlignment="1">
      <alignment horizontal="center" vertical="center"/>
    </xf>
    <xf numFmtId="178" fontId="0" fillId="4" borderId="48" xfId="1" applyFont="1" applyFill="1" applyBorder="1" applyAlignment="1">
      <alignment horizontal="center" vertical="center"/>
    </xf>
    <xf numFmtId="178" fontId="0" fillId="4" borderId="49" xfId="1" applyFont="1" applyFill="1" applyBorder="1" applyAlignment="1">
      <alignment horizontal="center" vertical="center"/>
    </xf>
    <xf numFmtId="178" fontId="0" fillId="4" borderId="76" xfId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left" vertical="center"/>
    </xf>
    <xf numFmtId="0" fontId="29" fillId="4" borderId="14" xfId="0" applyFont="1" applyFill="1" applyBorder="1" applyAlignment="1">
      <alignment horizontal="left" vertical="center"/>
    </xf>
    <xf numFmtId="178" fontId="0" fillId="4" borderId="15" xfId="1" applyFont="1" applyFill="1" applyBorder="1" applyAlignment="1">
      <alignment horizontal="center" vertical="center"/>
    </xf>
    <xf numFmtId="178" fontId="0" fillId="4" borderId="13" xfId="1" applyFont="1" applyFill="1" applyBorder="1" applyAlignment="1">
      <alignment horizontal="center" vertical="center"/>
    </xf>
    <xf numFmtId="178" fontId="0" fillId="4" borderId="14" xfId="1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distributed" vertical="center"/>
    </xf>
    <xf numFmtId="0" fontId="29" fillId="4" borderId="14" xfId="0" applyFont="1" applyFill="1" applyBorder="1" applyAlignment="1">
      <alignment horizontal="distributed" vertical="center"/>
    </xf>
    <xf numFmtId="178" fontId="0" fillId="5" borderId="15" xfId="1" applyFont="1" applyFill="1" applyBorder="1" applyAlignment="1" applyProtection="1">
      <alignment horizontal="center" vertical="center"/>
      <protection locked="0"/>
    </xf>
    <xf numFmtId="178" fontId="0" fillId="5" borderId="13" xfId="1" applyFont="1" applyFill="1" applyBorder="1" applyAlignment="1" applyProtection="1">
      <alignment horizontal="center" vertical="center"/>
      <protection locked="0"/>
    </xf>
    <xf numFmtId="178" fontId="0" fillId="5" borderId="14" xfId="1" applyFont="1" applyFill="1" applyBorder="1" applyAlignment="1" applyProtection="1">
      <alignment horizontal="center" vertical="center"/>
      <protection locked="0"/>
    </xf>
    <xf numFmtId="178" fontId="33" fillId="5" borderId="15" xfId="1" applyFont="1" applyFill="1" applyBorder="1" applyAlignment="1" applyProtection="1">
      <alignment horizontal="center" vertical="center"/>
      <protection locked="0"/>
    </xf>
    <xf numFmtId="178" fontId="33" fillId="5" borderId="13" xfId="1" applyFont="1" applyFill="1" applyBorder="1" applyAlignment="1" applyProtection="1">
      <alignment horizontal="center" vertical="center"/>
      <protection locked="0"/>
    </xf>
    <xf numFmtId="178" fontId="0" fillId="5" borderId="34" xfId="1" applyFont="1" applyFill="1" applyBorder="1" applyAlignment="1" applyProtection="1">
      <alignment horizontal="center" vertical="center"/>
      <protection locked="0"/>
    </xf>
    <xf numFmtId="178" fontId="0" fillId="5" borderId="61" xfId="1" applyFont="1" applyFill="1" applyBorder="1" applyAlignment="1" applyProtection="1">
      <alignment horizontal="center" vertical="center"/>
      <protection locked="0"/>
    </xf>
    <xf numFmtId="178" fontId="0" fillId="5" borderId="35" xfId="1" applyFont="1" applyFill="1" applyBorder="1" applyAlignment="1" applyProtection="1">
      <alignment horizontal="center" vertical="center"/>
      <protection locked="0"/>
    </xf>
    <xf numFmtId="178" fontId="0" fillId="5" borderId="52" xfId="1" applyFont="1" applyFill="1" applyBorder="1" applyAlignment="1" applyProtection="1">
      <alignment horizontal="center" vertical="center"/>
      <protection locked="0"/>
    </xf>
    <xf numFmtId="178" fontId="0" fillId="5" borderId="24" xfId="1" applyFont="1" applyFill="1" applyBorder="1" applyAlignment="1" applyProtection="1">
      <alignment horizontal="center" vertical="center"/>
      <protection locked="0"/>
    </xf>
    <xf numFmtId="178" fontId="0" fillId="5" borderId="26" xfId="1" applyFont="1" applyFill="1" applyBorder="1" applyAlignment="1" applyProtection="1">
      <alignment horizontal="center" vertical="center"/>
      <protection locked="0"/>
    </xf>
    <xf numFmtId="178" fontId="0" fillId="4" borderId="2" xfId="1" applyFont="1" applyFill="1" applyBorder="1" applyAlignment="1">
      <alignment horizontal="center" vertical="center"/>
    </xf>
    <xf numFmtId="178" fontId="0" fillId="4" borderId="3" xfId="1" applyFont="1" applyFill="1" applyBorder="1" applyAlignment="1">
      <alignment horizontal="center" vertical="center"/>
    </xf>
    <xf numFmtId="178" fontId="0" fillId="4" borderId="24" xfId="1" applyFont="1" applyFill="1" applyBorder="1" applyAlignment="1">
      <alignment horizontal="center" vertical="center"/>
    </xf>
    <xf numFmtId="178" fontId="0" fillId="4" borderId="5" xfId="1" applyFont="1" applyFill="1" applyBorder="1" applyAlignment="1">
      <alignment horizontal="center" vertical="center"/>
    </xf>
    <xf numFmtId="178" fontId="0" fillId="4" borderId="6" xfId="1" applyFont="1" applyFill="1" applyBorder="1" applyAlignment="1">
      <alignment horizontal="center" vertical="center"/>
    </xf>
    <xf numFmtId="178" fontId="0" fillId="4" borderId="26" xfId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177" fontId="32" fillId="5" borderId="42" xfId="1" applyNumberFormat="1" applyFont="1" applyFill="1" applyBorder="1" applyAlignment="1">
      <alignment horizontal="center" vertical="center"/>
    </xf>
    <xf numFmtId="177" fontId="32" fillId="5" borderId="43" xfId="1" applyNumberFormat="1" applyFont="1" applyFill="1" applyBorder="1" applyAlignment="1">
      <alignment horizontal="center" vertical="center"/>
    </xf>
    <xf numFmtId="177" fontId="32" fillId="5" borderId="45" xfId="1" applyNumberFormat="1" applyFont="1" applyFill="1" applyBorder="1" applyAlignment="1">
      <alignment horizontal="center" vertical="center"/>
    </xf>
    <xf numFmtId="177" fontId="32" fillId="5" borderId="46" xfId="1" applyNumberFormat="1" applyFont="1" applyFill="1" applyBorder="1" applyAlignment="1">
      <alignment horizontal="center" vertical="center"/>
    </xf>
    <xf numFmtId="178" fontId="11" fillId="4" borderId="27" xfId="1" applyFont="1" applyFill="1" applyBorder="1" applyAlignment="1">
      <alignment horizontal="center" vertical="center"/>
    </xf>
    <xf numFmtId="178" fontId="11" fillId="4" borderId="36" xfId="1" applyFont="1" applyFill="1" applyBorder="1" applyAlignment="1">
      <alignment horizontal="center" vertical="center"/>
    </xf>
    <xf numFmtId="178" fontId="11" fillId="4" borderId="28" xfId="1" applyFont="1" applyFill="1" applyBorder="1" applyAlignment="1">
      <alignment horizontal="center" vertical="center"/>
    </xf>
    <xf numFmtId="178" fontId="11" fillId="4" borderId="23" xfId="1" applyFont="1" applyFill="1" applyBorder="1" applyAlignment="1">
      <alignment horizontal="center" vertical="center"/>
    </xf>
    <xf numFmtId="178" fontId="0" fillId="5" borderId="27" xfId="1" applyFont="1" applyFill="1" applyBorder="1" applyAlignment="1">
      <alignment horizontal="center" vertical="center"/>
    </xf>
    <xf numFmtId="178" fontId="0" fillId="5" borderId="30" xfId="1" applyFont="1" applyFill="1" applyBorder="1" applyAlignment="1">
      <alignment horizontal="center" vertical="center"/>
    </xf>
    <xf numFmtId="178" fontId="0" fillId="5" borderId="36" xfId="1" applyFont="1" applyFill="1" applyBorder="1" applyAlignment="1">
      <alignment horizontal="center" vertical="center"/>
    </xf>
    <xf numFmtId="178" fontId="0" fillId="5" borderId="28" xfId="1" applyFont="1" applyFill="1" applyBorder="1" applyAlignment="1">
      <alignment horizontal="center" vertical="center"/>
    </xf>
    <xf numFmtId="178" fontId="0" fillId="5" borderId="7" xfId="1" applyFont="1" applyFill="1" applyBorder="1" applyAlignment="1">
      <alignment horizontal="center" vertical="center"/>
    </xf>
    <xf numFmtId="178" fontId="0" fillId="5" borderId="23" xfId="1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distributed" textRotation="255"/>
    </xf>
    <xf numFmtId="0" fontId="13" fillId="4" borderId="48" xfId="0" applyFont="1" applyFill="1" applyBorder="1" applyAlignment="1">
      <alignment horizontal="center" vertical="distributed" textRotation="255"/>
    </xf>
    <xf numFmtId="0" fontId="13" fillId="4" borderId="51" xfId="0" applyFont="1" applyFill="1" applyBorder="1" applyAlignment="1">
      <alignment horizontal="center" vertical="distributed" textRotation="255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178" fontId="33" fillId="5" borderId="2" xfId="1" applyFont="1" applyFill="1" applyBorder="1" applyAlignment="1" applyProtection="1">
      <alignment horizontal="center" vertical="center"/>
      <protection locked="0"/>
    </xf>
    <xf numFmtId="178" fontId="33" fillId="5" borderId="61" xfId="1" applyFont="1" applyFill="1" applyBorder="1" applyAlignment="1" applyProtection="1">
      <alignment horizontal="center" vertical="center"/>
      <protection locked="0"/>
    </xf>
    <xf numFmtId="178" fontId="33" fillId="5" borderId="5" xfId="1" applyFont="1" applyFill="1" applyBorder="1" applyAlignment="1" applyProtection="1">
      <alignment horizontal="center" vertical="center"/>
      <protection locked="0"/>
    </xf>
    <xf numFmtId="178" fontId="33" fillId="5" borderId="52" xfId="1" applyFont="1" applyFill="1" applyBorder="1" applyAlignment="1" applyProtection="1">
      <alignment horizontal="center" vertical="center"/>
      <protection locked="0"/>
    </xf>
    <xf numFmtId="178" fontId="33" fillId="5" borderId="34" xfId="1" applyFont="1" applyFill="1" applyBorder="1" applyAlignment="1" applyProtection="1">
      <alignment horizontal="center" vertical="center"/>
      <protection locked="0"/>
    </xf>
    <xf numFmtId="178" fontId="33" fillId="5" borderId="35" xfId="1" applyFont="1" applyFill="1" applyBorder="1" applyAlignment="1" applyProtection="1">
      <alignment horizontal="center" vertical="center"/>
      <protection locked="0"/>
    </xf>
    <xf numFmtId="178" fontId="0" fillId="5" borderId="21" xfId="1" applyFont="1" applyFill="1" applyBorder="1" applyAlignment="1" applyProtection="1">
      <alignment horizontal="center" vertical="center"/>
      <protection locked="0"/>
    </xf>
    <xf numFmtId="178" fontId="0" fillId="5" borderId="22" xfId="1" applyFont="1" applyFill="1" applyBorder="1" applyAlignment="1" applyProtection="1">
      <alignment horizontal="center" vertical="center"/>
      <protection locked="0"/>
    </xf>
    <xf numFmtId="178" fontId="0" fillId="4" borderId="47" xfId="1" applyFont="1" applyFill="1" applyBorder="1" applyAlignment="1">
      <alignment horizontal="center" vertical="center"/>
    </xf>
    <xf numFmtId="178" fontId="0" fillId="4" borderId="72" xfId="1" applyFont="1" applyFill="1" applyBorder="1" applyAlignment="1">
      <alignment horizontal="center" vertical="center"/>
    </xf>
    <xf numFmtId="178" fontId="0" fillId="4" borderId="75" xfId="1" applyFont="1" applyFill="1" applyBorder="1" applyAlignment="1">
      <alignment horizontal="center" vertical="center"/>
    </xf>
    <xf numFmtId="178" fontId="0" fillId="4" borderId="79" xfId="1" applyFont="1" applyFill="1" applyBorder="1" applyAlignment="1">
      <alignment horizontal="center" vertical="center"/>
    </xf>
    <xf numFmtId="178" fontId="0" fillId="4" borderId="74" xfId="1" applyFont="1" applyFill="1" applyBorder="1" applyAlignment="1">
      <alignment horizontal="center" vertical="center"/>
    </xf>
    <xf numFmtId="178" fontId="0" fillId="4" borderId="80" xfId="1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left" vertical="center"/>
    </xf>
    <xf numFmtId="0" fontId="29" fillId="4" borderId="21" xfId="0" applyFont="1" applyFill="1" applyBorder="1" applyAlignment="1">
      <alignment horizontal="left" vertical="center"/>
    </xf>
    <xf numFmtId="0" fontId="29" fillId="4" borderId="22" xfId="0" applyFont="1" applyFill="1" applyBorder="1" applyAlignment="1">
      <alignment horizontal="left" vertical="center"/>
    </xf>
    <xf numFmtId="178" fontId="33" fillId="5" borderId="23" xfId="1" applyFont="1" applyFill="1" applyBorder="1" applyAlignment="1" applyProtection="1">
      <alignment horizontal="center" vertical="center"/>
      <protection locked="0"/>
    </xf>
    <xf numFmtId="178" fontId="33" fillId="5" borderId="21" xfId="1" applyFont="1" applyFill="1" applyBorder="1" applyAlignment="1" applyProtection="1">
      <alignment horizontal="center" vertical="center"/>
      <protection locked="0"/>
    </xf>
    <xf numFmtId="178" fontId="10" fillId="4" borderId="0" xfId="1" applyFont="1" applyFill="1" applyBorder="1" applyAlignment="1" applyProtection="1">
      <alignment horizontal="center" vertical="center"/>
      <protection locked="0"/>
    </xf>
    <xf numFmtId="178" fontId="10" fillId="4" borderId="0" xfId="1" applyFont="1" applyFill="1" applyBorder="1" applyAlignment="1">
      <alignment horizontal="center" vertical="center"/>
    </xf>
    <xf numFmtId="178" fontId="30" fillId="4" borderId="0" xfId="1" applyFont="1" applyFill="1" applyBorder="1" applyAlignment="1">
      <alignment horizontal="center" vertical="center"/>
    </xf>
    <xf numFmtId="178" fontId="30" fillId="4" borderId="6" xfId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177" fontId="10" fillId="6" borderId="42" xfId="1" applyNumberFormat="1" applyFont="1" applyFill="1" applyBorder="1" applyAlignment="1">
      <alignment horizontal="center" vertical="center"/>
    </xf>
    <xf numFmtId="177" fontId="10" fillId="6" borderId="43" xfId="1" applyNumberFormat="1" applyFont="1" applyFill="1" applyBorder="1" applyAlignment="1">
      <alignment horizontal="center" vertical="center"/>
    </xf>
    <xf numFmtId="177" fontId="10" fillId="6" borderId="45" xfId="1" applyNumberFormat="1" applyFont="1" applyFill="1" applyBorder="1" applyAlignment="1">
      <alignment horizontal="center" vertical="center"/>
    </xf>
    <xf numFmtId="177" fontId="10" fillId="6" borderId="46" xfId="1" applyNumberFormat="1" applyFont="1" applyFill="1" applyBorder="1" applyAlignment="1">
      <alignment horizontal="center" vertical="center"/>
    </xf>
    <xf numFmtId="178" fontId="12" fillId="4" borderId="0" xfId="1" applyFont="1" applyFill="1" applyAlignment="1">
      <alignment horizontal="left" vertical="center" wrapText="1"/>
    </xf>
    <xf numFmtId="178" fontId="12" fillId="4" borderId="0" xfId="1" applyFont="1" applyFill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31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0" fontId="1" fillId="0" borderId="32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1" fillId="0" borderId="33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14" xfId="4" applyFont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38" fontId="4" fillId="2" borderId="3" xfId="3" applyFont="1" applyFill="1" applyBorder="1" applyAlignment="1">
      <alignment horizontal="center" vertical="center"/>
    </xf>
    <xf numFmtId="38" fontId="4" fillId="2" borderId="24" xfId="3" applyFont="1" applyFill="1" applyBorder="1" applyAlignment="1">
      <alignment horizontal="center" vertical="center"/>
    </xf>
    <xf numFmtId="38" fontId="4" fillId="2" borderId="0" xfId="3" applyFont="1" applyFill="1" applyBorder="1" applyAlignment="1">
      <alignment horizontal="center" vertical="center"/>
    </xf>
    <xf numFmtId="38" fontId="4" fillId="2" borderId="25" xfId="3" applyFont="1" applyFill="1" applyBorder="1" applyAlignment="1">
      <alignment horizontal="center" vertical="center"/>
    </xf>
    <xf numFmtId="38" fontId="4" fillId="2" borderId="6" xfId="3" applyFont="1" applyFill="1" applyBorder="1" applyAlignment="1">
      <alignment horizontal="center" vertical="center"/>
    </xf>
    <xf numFmtId="38" fontId="4" fillId="2" borderId="26" xfId="3" applyFont="1" applyFill="1" applyBorder="1" applyAlignment="1">
      <alignment horizontal="center" vertical="center"/>
    </xf>
    <xf numFmtId="0" fontId="1" fillId="3" borderId="2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24" xfId="4" applyFont="1" applyFill="1" applyBorder="1" applyAlignment="1">
      <alignment horizontal="center" vertical="center"/>
    </xf>
    <xf numFmtId="0" fontId="1" fillId="3" borderId="4" xfId="4" applyFont="1" applyFill="1" applyBorder="1" applyAlignment="1">
      <alignment horizontal="center" vertical="center"/>
    </xf>
    <xf numFmtId="0" fontId="1" fillId="3" borderId="0" xfId="4" applyFont="1" applyFill="1" applyAlignment="1">
      <alignment horizontal="center" vertical="center"/>
    </xf>
    <xf numFmtId="0" fontId="1" fillId="3" borderId="25" xfId="4" applyFont="1" applyFill="1" applyBorder="1" applyAlignment="1">
      <alignment horizontal="center" vertical="center"/>
    </xf>
    <xf numFmtId="0" fontId="1" fillId="3" borderId="5" xfId="4" applyFont="1" applyFill="1" applyBorder="1" applyAlignment="1">
      <alignment horizontal="center" vertical="center"/>
    </xf>
    <xf numFmtId="0" fontId="1" fillId="3" borderId="6" xfId="4" applyFont="1" applyFill="1" applyBorder="1" applyAlignment="1">
      <alignment horizontal="center" vertical="center"/>
    </xf>
    <xf numFmtId="0" fontId="1" fillId="3" borderId="26" xfId="4" applyFont="1" applyFill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1" fillId="5" borderId="15" xfId="4" applyFont="1" applyFill="1" applyBorder="1" applyAlignment="1">
      <alignment horizontal="center" vertical="center"/>
    </xf>
    <xf numFmtId="0" fontId="1" fillId="5" borderId="13" xfId="4" applyFont="1" applyFill="1" applyBorder="1" applyAlignment="1">
      <alignment horizontal="center" vertical="center"/>
    </xf>
    <xf numFmtId="0" fontId="1" fillId="5" borderId="36" xfId="4" applyFont="1" applyFill="1" applyBorder="1" applyAlignment="1">
      <alignment horizontal="center" vertical="center"/>
    </xf>
    <xf numFmtId="0" fontId="1" fillId="5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0" fontId="1" fillId="3" borderId="27" xfId="4" applyFont="1" applyFill="1" applyBorder="1" applyAlignment="1">
      <alignment horizontal="center" vertical="center"/>
    </xf>
    <xf numFmtId="0" fontId="1" fillId="3" borderId="30" xfId="4" applyFont="1" applyFill="1" applyBorder="1" applyAlignment="1">
      <alignment horizontal="center" vertical="center"/>
    </xf>
    <xf numFmtId="0" fontId="1" fillId="3" borderId="39" xfId="4" applyFont="1" applyFill="1" applyBorder="1" applyAlignment="1">
      <alignment horizontal="center" vertical="center"/>
    </xf>
    <xf numFmtId="0" fontId="1" fillId="3" borderId="29" xfId="4" applyFont="1" applyFill="1" applyBorder="1" applyAlignment="1">
      <alignment horizontal="center" vertical="center"/>
    </xf>
    <xf numFmtId="0" fontId="1" fillId="3" borderId="35" xfId="4" applyFont="1" applyFill="1" applyBorder="1" applyAlignment="1">
      <alignment horizontal="center" vertical="center"/>
    </xf>
    <xf numFmtId="0" fontId="1" fillId="3" borderId="28" xfId="4" applyFont="1" applyFill="1" applyBorder="1" applyAlignment="1">
      <alignment horizontal="center" vertical="center"/>
    </xf>
    <xf numFmtId="0" fontId="1" fillId="3" borderId="7" xfId="4" applyFont="1" applyFill="1" applyBorder="1" applyAlignment="1">
      <alignment horizontal="center" vertical="center"/>
    </xf>
    <xf numFmtId="0" fontId="1" fillId="3" borderId="38" xfId="4" applyFont="1" applyFill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1" fillId="3" borderId="27" xfId="4" applyFont="1" applyFill="1" applyBorder="1" applyAlignment="1">
      <alignment horizontal="left" vertical="center"/>
    </xf>
    <xf numFmtId="0" fontId="1" fillId="3" borderId="30" xfId="4" applyFont="1" applyFill="1" applyBorder="1" applyAlignment="1">
      <alignment horizontal="left" vertical="center"/>
    </xf>
    <xf numFmtId="0" fontId="1" fillId="3" borderId="39" xfId="4" applyFont="1" applyFill="1" applyBorder="1" applyAlignment="1">
      <alignment horizontal="left" vertical="center"/>
    </xf>
    <xf numFmtId="0" fontId="1" fillId="3" borderId="29" xfId="4" applyFont="1" applyFill="1" applyBorder="1" applyAlignment="1">
      <alignment horizontal="left" vertical="center"/>
    </xf>
    <xf numFmtId="0" fontId="1" fillId="3" borderId="0" xfId="4" applyFont="1" applyFill="1" applyAlignment="1">
      <alignment horizontal="left" vertical="center"/>
    </xf>
    <xf numFmtId="0" fontId="1" fillId="3" borderId="25" xfId="4" applyFont="1" applyFill="1" applyBorder="1" applyAlignment="1">
      <alignment horizontal="left" vertical="center"/>
    </xf>
    <xf numFmtId="0" fontId="1" fillId="3" borderId="28" xfId="4" applyFont="1" applyFill="1" applyBorder="1" applyAlignment="1">
      <alignment horizontal="left" vertical="center"/>
    </xf>
    <xf numFmtId="0" fontId="1" fillId="3" borderId="7" xfId="4" applyFont="1" applyFill="1" applyBorder="1" applyAlignment="1">
      <alignment horizontal="left" vertical="center"/>
    </xf>
    <xf numFmtId="0" fontId="1" fillId="3" borderId="38" xfId="4" applyFont="1" applyFill="1" applyBorder="1" applyAlignment="1">
      <alignment horizontal="left" vertical="center"/>
    </xf>
    <xf numFmtId="0" fontId="1" fillId="3" borderId="34" xfId="4" applyFont="1" applyFill="1" applyBorder="1" applyAlignment="1">
      <alignment horizontal="distributed" vertical="center"/>
    </xf>
    <xf numFmtId="0" fontId="1" fillId="3" borderId="3" xfId="4" applyFont="1" applyFill="1" applyBorder="1" applyAlignment="1">
      <alignment horizontal="distributed" vertical="center"/>
    </xf>
    <xf numFmtId="0" fontId="1" fillId="3" borderId="24" xfId="4" applyFont="1" applyFill="1" applyBorder="1" applyAlignment="1">
      <alignment horizontal="distributed" vertical="center"/>
    </xf>
    <xf numFmtId="0" fontId="1" fillId="3" borderId="29" xfId="4" applyFont="1" applyFill="1" applyBorder="1" applyAlignment="1">
      <alignment horizontal="distributed" vertical="center"/>
    </xf>
    <xf numFmtId="0" fontId="1" fillId="3" borderId="0" xfId="4" applyFont="1" applyFill="1" applyAlignment="1">
      <alignment horizontal="distributed" vertical="center"/>
    </xf>
    <xf numFmtId="0" fontId="1" fillId="3" borderId="25" xfId="4" applyFont="1" applyFill="1" applyBorder="1" applyAlignment="1">
      <alignment horizontal="distributed" vertical="center"/>
    </xf>
    <xf numFmtId="0" fontId="1" fillId="3" borderId="35" xfId="4" applyFont="1" applyFill="1" applyBorder="1" applyAlignment="1">
      <alignment horizontal="distributed" vertical="center"/>
    </xf>
    <xf numFmtId="0" fontId="1" fillId="3" borderId="6" xfId="4" applyFont="1" applyFill="1" applyBorder="1" applyAlignment="1">
      <alignment horizontal="distributed" vertical="center"/>
    </xf>
    <xf numFmtId="0" fontId="1" fillId="3" borderId="26" xfId="4" applyFont="1" applyFill="1" applyBorder="1" applyAlignment="1">
      <alignment horizontal="distributed" vertical="center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1" fillId="5" borderId="23" xfId="4" applyFont="1" applyFill="1" applyBorder="1" applyAlignment="1">
      <alignment horizontal="center" vertical="center"/>
    </xf>
    <xf numFmtId="0" fontId="1" fillId="5" borderId="21" xfId="4" applyFont="1" applyFill="1" applyBorder="1" applyAlignment="1">
      <alignment horizontal="center" vertical="center"/>
    </xf>
    <xf numFmtId="0" fontId="9" fillId="3" borderId="34" xfId="4" applyFont="1" applyFill="1" applyBorder="1" applyAlignment="1">
      <alignment horizontal="left" vertical="center"/>
    </xf>
    <xf numFmtId="0" fontId="9" fillId="3" borderId="3" xfId="4" applyFont="1" applyFill="1" applyBorder="1" applyAlignment="1">
      <alignment horizontal="left" vertical="center"/>
    </xf>
    <xf numFmtId="0" fontId="9" fillId="3" borderId="24" xfId="4" applyFont="1" applyFill="1" applyBorder="1" applyAlignment="1">
      <alignment horizontal="left" vertical="center"/>
    </xf>
    <xf numFmtId="0" fontId="9" fillId="3" borderId="29" xfId="4" applyFont="1" applyFill="1" applyBorder="1" applyAlignment="1">
      <alignment horizontal="left" vertical="center"/>
    </xf>
    <xf numFmtId="0" fontId="9" fillId="3" borderId="0" xfId="4" applyFont="1" applyFill="1" applyAlignment="1">
      <alignment horizontal="left" vertical="center"/>
    </xf>
    <xf numFmtId="0" fontId="9" fillId="3" borderId="25" xfId="4" applyFont="1" applyFill="1" applyBorder="1" applyAlignment="1">
      <alignment horizontal="left" vertical="center"/>
    </xf>
    <xf numFmtId="0" fontId="9" fillId="3" borderId="28" xfId="4" applyFont="1" applyFill="1" applyBorder="1" applyAlignment="1">
      <alignment horizontal="left" vertical="center"/>
    </xf>
    <xf numFmtId="0" fontId="9" fillId="3" borderId="7" xfId="4" applyFont="1" applyFill="1" applyBorder="1" applyAlignment="1">
      <alignment horizontal="left" vertical="center"/>
    </xf>
    <xf numFmtId="0" fontId="9" fillId="3" borderId="38" xfId="4" applyFont="1" applyFill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1" fillId="0" borderId="27" xfId="4" applyFont="1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1" fillId="0" borderId="36" xfId="4" applyFont="1" applyBorder="1" applyAlignment="1">
      <alignment horizontal="center" vertical="center"/>
    </xf>
    <xf numFmtId="0" fontId="1" fillId="0" borderId="28" xfId="4" applyFont="1" applyBorder="1" applyAlignment="1">
      <alignment horizontal="center" vertical="center"/>
    </xf>
    <xf numFmtId="0" fontId="1" fillId="0" borderId="23" xfId="4" applyFont="1" applyBorder="1" applyAlignment="1">
      <alignment horizontal="center" vertical="center"/>
    </xf>
    <xf numFmtId="38" fontId="4" fillId="2" borderId="2" xfId="4" applyNumberFormat="1" applyFont="1" applyFill="1" applyBorder="1" applyAlignment="1">
      <alignment horizontal="center" vertical="center"/>
    </xf>
    <xf numFmtId="38" fontId="4" fillId="2" borderId="3" xfId="4" applyNumberFormat="1" applyFont="1" applyFill="1" applyBorder="1" applyAlignment="1">
      <alignment horizontal="center" vertical="center"/>
    </xf>
    <xf numFmtId="38" fontId="4" fillId="2" borderId="24" xfId="4" applyNumberFormat="1" applyFont="1" applyFill="1" applyBorder="1" applyAlignment="1">
      <alignment horizontal="center" vertical="center"/>
    </xf>
    <xf numFmtId="38" fontId="4" fillId="2" borderId="4" xfId="4" applyNumberFormat="1" applyFont="1" applyFill="1" applyBorder="1" applyAlignment="1">
      <alignment horizontal="center" vertical="center"/>
    </xf>
    <xf numFmtId="38" fontId="4" fillId="2" borderId="0" xfId="4" applyNumberFormat="1" applyFont="1" applyFill="1" applyAlignment="1">
      <alignment horizontal="center" vertical="center"/>
    </xf>
    <xf numFmtId="38" fontId="4" fillId="2" borderId="25" xfId="4" applyNumberFormat="1" applyFont="1" applyFill="1" applyBorder="1" applyAlignment="1">
      <alignment horizontal="center" vertical="center"/>
    </xf>
    <xf numFmtId="38" fontId="4" fillId="2" borderId="5" xfId="4" applyNumberFormat="1" applyFont="1" applyFill="1" applyBorder="1" applyAlignment="1">
      <alignment horizontal="center" vertical="center"/>
    </xf>
    <xf numFmtId="38" fontId="4" fillId="2" borderId="6" xfId="4" applyNumberFormat="1" applyFont="1" applyFill="1" applyBorder="1" applyAlignment="1">
      <alignment horizontal="center" vertical="center"/>
    </xf>
    <xf numFmtId="38" fontId="4" fillId="2" borderId="26" xfId="4" applyNumberFormat="1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1" fillId="2" borderId="9" xfId="4" applyFont="1" applyFill="1" applyBorder="1" applyAlignment="1">
      <alignment horizontal="center" vertical="center"/>
    </xf>
    <xf numFmtId="0" fontId="1" fillId="2" borderId="17" xfId="4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 justifyLastLine="1"/>
    </xf>
    <xf numFmtId="0" fontId="3" fillId="0" borderId="7" xfId="4" applyFont="1" applyBorder="1" applyAlignment="1">
      <alignment horizontal="center" vertical="center" justifyLastLine="1"/>
    </xf>
    <xf numFmtId="0" fontId="2" fillId="0" borderId="0" xfId="4" applyFont="1" applyAlignment="1">
      <alignment horizontal="left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6" fontId="35" fillId="8" borderId="2" xfId="4" applyNumberFormat="1" applyFont="1" applyFill="1" applyBorder="1" applyAlignment="1">
      <alignment horizontal="center" vertical="center"/>
    </xf>
    <xf numFmtId="0" fontId="35" fillId="8" borderId="3" xfId="4" applyFont="1" applyFill="1" applyBorder="1" applyAlignment="1">
      <alignment horizontal="center" vertical="center"/>
    </xf>
    <xf numFmtId="0" fontId="35" fillId="8" borderId="24" xfId="4" applyFont="1" applyFill="1" applyBorder="1" applyAlignment="1">
      <alignment horizontal="center" vertical="center"/>
    </xf>
    <xf numFmtId="0" fontId="35" fillId="8" borderId="4" xfId="4" applyFont="1" applyFill="1" applyBorder="1" applyAlignment="1">
      <alignment horizontal="center" vertical="center"/>
    </xf>
    <xf numFmtId="0" fontId="35" fillId="8" borderId="0" xfId="4" applyFont="1" applyFill="1" applyAlignment="1">
      <alignment horizontal="center" vertical="center"/>
    </xf>
    <xf numFmtId="0" fontId="35" fillId="8" borderId="25" xfId="4" applyFont="1" applyFill="1" applyBorder="1" applyAlignment="1">
      <alignment horizontal="center" vertical="center"/>
    </xf>
    <xf numFmtId="0" fontId="35" fillId="8" borderId="5" xfId="4" applyFont="1" applyFill="1" applyBorder="1" applyAlignment="1">
      <alignment horizontal="center" vertical="center"/>
    </xf>
    <xf numFmtId="0" fontId="35" fillId="8" borderId="6" xfId="4" applyFont="1" applyFill="1" applyBorder="1" applyAlignment="1">
      <alignment horizontal="center" vertical="center"/>
    </xf>
    <xf numFmtId="0" fontId="35" fillId="8" borderId="26" xfId="4" applyFont="1" applyFill="1" applyBorder="1" applyAlignment="1">
      <alignment horizontal="center" vertical="center"/>
    </xf>
    <xf numFmtId="176" fontId="6" fillId="0" borderId="0" xfId="4" applyNumberFormat="1" applyFont="1" applyAlignment="1">
      <alignment horizontal="center" vertical="center"/>
    </xf>
    <xf numFmtId="176" fontId="6" fillId="0" borderId="7" xfId="4" applyNumberFormat="1" applyFont="1" applyBorder="1" applyAlignment="1">
      <alignment horizontal="center" vertical="center"/>
    </xf>
    <xf numFmtId="0" fontId="22" fillId="4" borderId="13" xfId="4" applyFont="1" applyFill="1" applyBorder="1" applyAlignment="1">
      <alignment horizontal="center" vertical="center"/>
    </xf>
    <xf numFmtId="181" fontId="36" fillId="5" borderId="13" xfId="4" applyNumberFormat="1" applyFont="1" applyFill="1" applyBorder="1" applyAlignment="1">
      <alignment horizontal="center" vertical="center" justifyLastLine="1"/>
    </xf>
    <xf numFmtId="6" fontId="35" fillId="5" borderId="27" xfId="6" applyFont="1" applyFill="1" applyBorder="1" applyAlignment="1">
      <alignment horizontal="center" vertical="center"/>
    </xf>
    <xf numFmtId="6" fontId="35" fillId="5" borderId="30" xfId="6" applyFont="1" applyFill="1" applyBorder="1" applyAlignment="1">
      <alignment horizontal="center" vertical="center"/>
    </xf>
    <xf numFmtId="6" fontId="35" fillId="5" borderId="36" xfId="6" applyFont="1" applyFill="1" applyBorder="1" applyAlignment="1">
      <alignment horizontal="center" vertical="center"/>
    </xf>
    <xf numFmtId="6" fontId="35" fillId="5" borderId="29" xfId="6" applyFont="1" applyFill="1" applyBorder="1" applyAlignment="1">
      <alignment horizontal="center" vertical="center"/>
    </xf>
    <xf numFmtId="6" fontId="35" fillId="5" borderId="0" xfId="6" applyFont="1" applyFill="1" applyBorder="1" applyAlignment="1">
      <alignment horizontal="center" vertical="center"/>
    </xf>
    <xf numFmtId="6" fontId="35" fillId="5" borderId="37" xfId="6" applyFont="1" applyFill="1" applyBorder="1" applyAlignment="1">
      <alignment horizontal="center" vertical="center"/>
    </xf>
    <xf numFmtId="6" fontId="35" fillId="5" borderId="28" xfId="6" applyFont="1" applyFill="1" applyBorder="1" applyAlignment="1">
      <alignment horizontal="center" vertical="center"/>
    </xf>
    <xf numFmtId="6" fontId="35" fillId="5" borderId="7" xfId="6" applyFont="1" applyFill="1" applyBorder="1" applyAlignment="1">
      <alignment horizontal="center" vertical="center"/>
    </xf>
    <xf numFmtId="6" fontId="35" fillId="5" borderId="23" xfId="6" applyFont="1" applyFill="1" applyBorder="1" applyAlignment="1">
      <alignment horizontal="center" vertical="center"/>
    </xf>
    <xf numFmtId="0" fontId="2" fillId="4" borderId="15" xfId="4" applyFont="1" applyFill="1" applyBorder="1" applyAlignment="1">
      <alignment horizontal="center" vertical="center" justifyLastLine="1"/>
    </xf>
    <xf numFmtId="0" fontId="2" fillId="4" borderId="27" xfId="4" applyFont="1" applyFill="1" applyBorder="1" applyAlignment="1">
      <alignment horizontal="center" vertical="center"/>
    </xf>
    <xf numFmtId="0" fontId="2" fillId="4" borderId="30" xfId="4" applyFont="1" applyFill="1" applyBorder="1" applyAlignment="1">
      <alignment horizontal="center" vertical="center"/>
    </xf>
    <xf numFmtId="0" fontId="2" fillId="4" borderId="36" xfId="4" applyFont="1" applyFill="1" applyBorder="1" applyAlignment="1">
      <alignment horizontal="center" vertical="center"/>
    </xf>
    <xf numFmtId="0" fontId="2" fillId="4" borderId="29" xfId="4" applyFont="1" applyFill="1" applyBorder="1" applyAlignment="1">
      <alignment horizontal="center" vertical="center"/>
    </xf>
    <xf numFmtId="0" fontId="2" fillId="4" borderId="0" xfId="4" applyFont="1" applyFill="1" applyAlignment="1">
      <alignment horizontal="center" vertical="center"/>
    </xf>
    <xf numFmtId="0" fontId="2" fillId="4" borderId="37" xfId="4" applyFont="1" applyFill="1" applyBorder="1" applyAlignment="1">
      <alignment horizontal="center" vertical="center"/>
    </xf>
    <xf numFmtId="0" fontId="2" fillId="4" borderId="28" xfId="4" applyFont="1" applyFill="1" applyBorder="1" applyAlignment="1">
      <alignment horizontal="center" vertical="center"/>
    </xf>
    <xf numFmtId="0" fontId="2" fillId="4" borderId="7" xfId="4" applyFont="1" applyFill="1" applyBorder="1" applyAlignment="1">
      <alignment horizontal="center" vertical="center"/>
    </xf>
    <xf numFmtId="0" fontId="2" fillId="4" borderId="23" xfId="4" applyFont="1" applyFill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181" fontId="36" fillId="5" borderId="27" xfId="4" applyNumberFormat="1" applyFont="1" applyFill="1" applyBorder="1" applyAlignment="1">
      <alignment horizontal="center" vertical="center" justifyLastLine="1"/>
    </xf>
    <xf numFmtId="181" fontId="36" fillId="5" borderId="30" xfId="4" applyNumberFormat="1" applyFont="1" applyFill="1" applyBorder="1" applyAlignment="1">
      <alignment horizontal="center" vertical="center" justifyLastLine="1"/>
    </xf>
    <xf numFmtId="181" fontId="36" fillId="5" borderId="36" xfId="4" applyNumberFormat="1" applyFont="1" applyFill="1" applyBorder="1" applyAlignment="1">
      <alignment horizontal="center" vertical="center" justifyLastLine="1"/>
    </xf>
    <xf numFmtId="181" fontId="36" fillId="5" borderId="29" xfId="4" applyNumberFormat="1" applyFont="1" applyFill="1" applyBorder="1" applyAlignment="1">
      <alignment horizontal="center" vertical="center" justifyLastLine="1"/>
    </xf>
    <xf numFmtId="181" fontId="36" fillId="5" borderId="0" xfId="4" applyNumberFormat="1" applyFont="1" applyFill="1" applyAlignment="1">
      <alignment horizontal="center" vertical="center" justifyLastLine="1"/>
    </xf>
    <xf numFmtId="181" fontId="36" fillId="5" borderId="37" xfId="4" applyNumberFormat="1" applyFont="1" applyFill="1" applyBorder="1" applyAlignment="1">
      <alignment horizontal="center" vertical="center" justifyLastLine="1"/>
    </xf>
    <xf numFmtId="181" fontId="36" fillId="5" borderId="28" xfId="4" applyNumberFormat="1" applyFont="1" applyFill="1" applyBorder="1" applyAlignment="1">
      <alignment horizontal="center" vertical="center" justifyLastLine="1"/>
    </xf>
    <xf numFmtId="181" fontId="36" fillId="5" borderId="7" xfId="4" applyNumberFormat="1" applyFont="1" applyFill="1" applyBorder="1" applyAlignment="1">
      <alignment horizontal="center" vertical="center" justifyLastLine="1"/>
    </xf>
    <xf numFmtId="181" fontId="36" fillId="5" borderId="23" xfId="4" applyNumberFormat="1" applyFont="1" applyFill="1" applyBorder="1" applyAlignment="1">
      <alignment horizontal="center" vertical="center" justifyLastLine="1"/>
    </xf>
    <xf numFmtId="0" fontId="1" fillId="0" borderId="29" xfId="4" applyFont="1" applyBorder="1" applyAlignment="1">
      <alignment horizontal="center" vertical="center"/>
    </xf>
    <xf numFmtId="0" fontId="1" fillId="0" borderId="37" xfId="4" applyFont="1" applyBorder="1" applyAlignment="1">
      <alignment horizontal="center" vertical="center"/>
    </xf>
    <xf numFmtId="0" fontId="37" fillId="4" borderId="13" xfId="4" applyFont="1" applyFill="1" applyBorder="1" applyAlignment="1">
      <alignment horizontal="center" vertical="center"/>
    </xf>
    <xf numFmtId="6" fontId="38" fillId="4" borderId="13" xfId="6" applyFont="1" applyFill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37" xfId="4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7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178" fontId="11" fillId="5" borderId="27" xfId="1" applyFont="1" applyFill="1" applyBorder="1" applyAlignment="1">
      <alignment horizontal="center" vertical="center"/>
    </xf>
    <xf numFmtId="178" fontId="11" fillId="5" borderId="30" xfId="1" applyFont="1" applyFill="1" applyBorder="1" applyAlignment="1">
      <alignment horizontal="center" vertical="center"/>
    </xf>
    <xf numFmtId="178" fontId="11" fillId="5" borderId="36" xfId="1" applyFont="1" applyFill="1" applyBorder="1" applyAlignment="1">
      <alignment horizontal="center" vertical="center"/>
    </xf>
    <xf numFmtId="178" fontId="11" fillId="5" borderId="28" xfId="1" applyFont="1" applyFill="1" applyBorder="1" applyAlignment="1">
      <alignment horizontal="center" vertical="center"/>
    </xf>
    <xf numFmtId="178" fontId="11" fillId="5" borderId="7" xfId="1" applyFont="1" applyFill="1" applyBorder="1" applyAlignment="1">
      <alignment horizontal="center" vertical="center"/>
    </xf>
    <xf numFmtId="178" fontId="11" fillId="5" borderId="23" xfId="1" applyFont="1" applyFill="1" applyBorder="1" applyAlignment="1">
      <alignment horizontal="center" vertical="center"/>
    </xf>
    <xf numFmtId="177" fontId="10" fillId="5" borderId="42" xfId="1" applyNumberFormat="1" applyFont="1" applyFill="1" applyBorder="1" applyAlignment="1">
      <alignment horizontal="center" vertical="center"/>
    </xf>
    <xf numFmtId="177" fontId="10" fillId="5" borderId="43" xfId="1" applyNumberFormat="1" applyFont="1" applyFill="1" applyBorder="1" applyAlignment="1">
      <alignment horizontal="center" vertical="center"/>
    </xf>
    <xf numFmtId="177" fontId="10" fillId="5" borderId="45" xfId="1" applyNumberFormat="1" applyFont="1" applyFill="1" applyBorder="1" applyAlignment="1">
      <alignment horizontal="center" vertical="center"/>
    </xf>
    <xf numFmtId="177" fontId="10" fillId="5" borderId="46" xfId="1" applyNumberFormat="1" applyFont="1" applyFill="1" applyBorder="1" applyAlignment="1">
      <alignment horizontal="center" vertical="center"/>
    </xf>
    <xf numFmtId="178" fontId="16" fillId="5" borderId="2" xfId="1" applyFont="1" applyFill="1" applyBorder="1" applyAlignment="1" applyProtection="1">
      <alignment horizontal="center" vertical="center" wrapText="1"/>
      <protection locked="0"/>
    </xf>
    <xf numFmtId="178" fontId="16" fillId="5" borderId="61" xfId="1" applyFont="1" applyFill="1" applyBorder="1" applyAlignment="1" applyProtection="1">
      <alignment horizontal="center" vertical="center" wrapText="1"/>
      <protection locked="0"/>
    </xf>
    <xf numFmtId="178" fontId="16" fillId="5" borderId="5" xfId="1" applyFont="1" applyFill="1" applyBorder="1" applyAlignment="1" applyProtection="1">
      <alignment horizontal="center" vertical="center" wrapText="1"/>
      <protection locked="0"/>
    </xf>
    <xf numFmtId="178" fontId="16" fillId="5" borderId="52" xfId="1" applyFont="1" applyFill="1" applyBorder="1" applyAlignment="1" applyProtection="1">
      <alignment horizontal="center" vertical="center" wrapText="1"/>
      <protection locked="0"/>
    </xf>
    <xf numFmtId="178" fontId="16" fillId="5" borderId="34" xfId="1" applyFont="1" applyFill="1" applyBorder="1" applyAlignment="1" applyProtection="1">
      <alignment horizontal="center" vertical="center" wrapText="1"/>
      <protection locked="0"/>
    </xf>
    <xf numFmtId="178" fontId="0" fillId="5" borderId="61" xfId="1" applyFont="1" applyFill="1" applyBorder="1" applyAlignment="1" applyProtection="1">
      <alignment horizontal="center" vertical="center" wrapText="1"/>
      <protection locked="0"/>
    </xf>
    <xf numFmtId="178" fontId="0" fillId="5" borderId="35" xfId="1" applyFont="1" applyFill="1" applyBorder="1" applyAlignment="1" applyProtection="1">
      <alignment horizontal="center" vertical="center" wrapText="1"/>
      <protection locked="0"/>
    </xf>
    <xf numFmtId="178" fontId="0" fillId="5" borderId="52" xfId="1" applyFont="1" applyFill="1" applyBorder="1" applyAlignment="1" applyProtection="1">
      <alignment horizontal="center" vertical="center" wrapText="1"/>
      <protection locked="0"/>
    </xf>
    <xf numFmtId="178" fontId="0" fillId="5" borderId="23" xfId="1" applyFont="1" applyFill="1" applyBorder="1" applyAlignment="1" applyProtection="1">
      <alignment horizontal="center" vertical="center"/>
      <protection locked="0"/>
    </xf>
    <xf numFmtId="0" fontId="6" fillId="5" borderId="0" xfId="4" applyFont="1" applyFill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178" fontId="0" fillId="5" borderId="17" xfId="1" applyFont="1" applyFill="1" applyBorder="1" applyAlignment="1" applyProtection="1">
      <alignment horizontal="center" vertical="center"/>
      <protection locked="0"/>
    </xf>
    <xf numFmtId="178" fontId="0" fillId="5" borderId="18" xfId="1" applyFont="1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178" fontId="13" fillId="6" borderId="45" xfId="1" applyFont="1" applyFill="1" applyBorder="1" applyAlignment="1">
      <alignment horizontal="right" vertical="center"/>
    </xf>
    <xf numFmtId="178" fontId="13" fillId="6" borderId="46" xfId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178" fontId="0" fillId="4" borderId="13" xfId="1" applyFont="1" applyFill="1" applyBorder="1" applyAlignment="1">
      <alignment horizontal="right" vertical="center"/>
    </xf>
    <xf numFmtId="178" fontId="0" fillId="4" borderId="14" xfId="1" applyFont="1" applyFill="1" applyBorder="1" applyAlignment="1">
      <alignment horizontal="right" vertical="center"/>
    </xf>
    <xf numFmtId="178" fontId="0" fillId="4" borderId="0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178" fontId="0" fillId="4" borderId="9" xfId="1" applyFont="1" applyFill="1" applyBorder="1" applyAlignment="1">
      <alignment horizontal="center" vertical="center"/>
    </xf>
    <xf numFmtId="178" fontId="0" fillId="4" borderId="10" xfId="1" applyFont="1" applyFill="1" applyBorder="1" applyAlignment="1">
      <alignment horizontal="center" vertical="center"/>
    </xf>
    <xf numFmtId="178" fontId="0" fillId="6" borderId="52" xfId="1" applyFont="1" applyFill="1" applyBorder="1" applyAlignment="1">
      <alignment horizontal="center" vertical="center"/>
    </xf>
    <xf numFmtId="178" fontId="0" fillId="6" borderId="6" xfId="1" applyFont="1" applyFill="1" applyBorder="1" applyAlignment="1">
      <alignment horizontal="center" vertical="center"/>
    </xf>
    <xf numFmtId="178" fontId="0" fillId="6" borderId="46" xfId="1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178" fontId="13" fillId="0" borderId="0" xfId="1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178" fontId="0" fillId="4" borderId="44" xfId="1" applyFont="1" applyFill="1" applyBorder="1" applyAlignment="1">
      <alignment horizontal="center" vertical="center"/>
    </xf>
    <xf numFmtId="178" fontId="0" fillId="5" borderId="16" xfId="1" applyFont="1" applyFill="1" applyBorder="1" applyAlignment="1" applyProtection="1">
      <alignment horizontal="center" vertical="center"/>
      <protection locked="0"/>
    </xf>
    <xf numFmtId="178" fontId="0" fillId="4" borderId="51" xfId="1" applyFont="1" applyFill="1" applyBorder="1" applyAlignment="1">
      <alignment horizontal="center" vertical="center"/>
    </xf>
    <xf numFmtId="178" fontId="0" fillId="4" borderId="73" xfId="1" applyFont="1" applyFill="1" applyBorder="1" applyAlignment="1">
      <alignment horizontal="center" vertical="center"/>
    </xf>
    <xf numFmtId="178" fontId="0" fillId="4" borderId="77" xfId="1" applyFont="1" applyFill="1" applyBorder="1" applyAlignment="1">
      <alignment horizontal="center" vertical="center"/>
    </xf>
    <xf numFmtId="178" fontId="0" fillId="5" borderId="42" xfId="1" applyFont="1" applyFill="1" applyBorder="1" applyAlignment="1" applyProtection="1">
      <alignment horizontal="center" vertical="center"/>
      <protection locked="0"/>
    </xf>
    <xf numFmtId="178" fontId="0" fillId="5" borderId="43" xfId="1" applyFont="1" applyFill="1" applyBorder="1" applyAlignment="1" applyProtection="1">
      <alignment horizontal="center" vertical="center"/>
      <protection locked="0"/>
    </xf>
    <xf numFmtId="0" fontId="0" fillId="4" borderId="61" xfId="2" applyNumberFormat="1" applyFont="1" applyFill="1" applyBorder="1" applyAlignment="1" applyProtection="1">
      <alignment horizontal="center" vertical="center"/>
    </xf>
    <xf numFmtId="0" fontId="0" fillId="4" borderId="3" xfId="2" applyNumberFormat="1" applyFont="1" applyFill="1" applyBorder="1" applyAlignment="1" applyProtection="1">
      <alignment horizontal="center" vertical="center"/>
    </xf>
    <xf numFmtId="0" fontId="0" fillId="4" borderId="43" xfId="2" applyNumberFormat="1" applyFont="1" applyFill="1" applyBorder="1" applyAlignment="1" applyProtection="1">
      <alignment horizontal="center" vertical="center"/>
    </xf>
    <xf numFmtId="178" fontId="0" fillId="5" borderId="8" xfId="1" applyFont="1" applyFill="1" applyBorder="1" applyAlignment="1" applyProtection="1">
      <alignment horizontal="center" vertical="center"/>
      <protection locked="0"/>
    </xf>
    <xf numFmtId="178" fontId="0" fillId="5" borderId="9" xfId="1" applyFont="1" applyFill="1" applyBorder="1" applyAlignment="1" applyProtection="1">
      <alignment horizontal="center" vertical="center"/>
      <protection locked="0"/>
    </xf>
    <xf numFmtId="178" fontId="0" fillId="5" borderId="10" xfId="1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>
      <alignment horizontal="center" vertical="distributed" textRotation="255"/>
    </xf>
    <xf numFmtId="0" fontId="0" fillId="4" borderId="48" xfId="0" applyFill="1" applyBorder="1" applyAlignment="1">
      <alignment horizontal="center" vertical="distributed" textRotation="255"/>
    </xf>
    <xf numFmtId="0" fontId="0" fillId="4" borderId="51" xfId="0" applyFill="1" applyBorder="1" applyAlignment="1">
      <alignment horizontal="center" vertical="distributed" textRotation="255"/>
    </xf>
    <xf numFmtId="0" fontId="0" fillId="4" borderId="41" xfId="0" applyFill="1" applyBorder="1" applyAlignment="1">
      <alignment horizontal="distributed" vertical="center"/>
    </xf>
    <xf numFmtId="0" fontId="0" fillId="4" borderId="42" xfId="0" applyFill="1" applyBorder="1" applyAlignment="1">
      <alignment horizontal="distributed" vertical="center"/>
    </xf>
    <xf numFmtId="0" fontId="0" fillId="4" borderId="34" xfId="0" applyFill="1" applyBorder="1" applyAlignment="1">
      <alignment horizontal="distributed" vertical="center"/>
    </xf>
    <xf numFmtId="178" fontId="0" fillId="5" borderId="41" xfId="1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178" fontId="0" fillId="5" borderId="12" xfId="1" applyFont="1" applyFill="1" applyBorder="1" applyAlignment="1" applyProtection="1">
      <alignment horizontal="center" vertical="center"/>
      <protection locked="0"/>
    </xf>
    <xf numFmtId="0" fontId="13" fillId="4" borderId="54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178" fontId="0" fillId="4" borderId="54" xfId="1" applyFont="1" applyFill="1" applyBorder="1" applyAlignment="1">
      <alignment horizontal="center" vertical="center"/>
    </xf>
    <xf numFmtId="178" fontId="0" fillId="4" borderId="55" xfId="1" applyFont="1" applyFill="1" applyBorder="1" applyAlignment="1">
      <alignment horizontal="center" vertical="center"/>
    </xf>
    <xf numFmtId="178" fontId="0" fillId="4" borderId="59" xfId="1" applyFont="1" applyFill="1" applyBorder="1" applyAlignment="1">
      <alignment horizontal="center" vertical="center"/>
    </xf>
    <xf numFmtId="178" fontId="0" fillId="6" borderId="60" xfId="1" applyFont="1" applyFill="1" applyBorder="1" applyAlignment="1">
      <alignment horizontal="center" vertical="center"/>
    </xf>
    <xf numFmtId="178" fontId="0" fillId="6" borderId="62" xfId="1" applyFont="1" applyFill="1" applyBorder="1" applyAlignment="1">
      <alignment horizontal="center" vertical="center"/>
    </xf>
    <xf numFmtId="178" fontId="0" fillId="6" borderId="59" xfId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178" fontId="0" fillId="5" borderId="53" xfId="1" applyFont="1" applyFill="1" applyBorder="1" applyAlignment="1" applyProtection="1">
      <alignment horizontal="center" vertical="center"/>
      <protection locked="0"/>
    </xf>
    <xf numFmtId="178" fontId="0" fillId="5" borderId="40" xfId="1" applyFont="1" applyFill="1" applyBorder="1" applyAlignment="1" applyProtection="1">
      <alignment horizontal="center" vertical="center"/>
      <protection locked="0"/>
    </xf>
    <xf numFmtId="178" fontId="0" fillId="5" borderId="58" xfId="1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178" fontId="0" fillId="4" borderId="12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50" xfId="0" applyFill="1" applyBorder="1" applyAlignment="1">
      <alignment horizontal="distributed" vertical="center"/>
    </xf>
    <xf numFmtId="0" fontId="0" fillId="4" borderId="14" xfId="0" applyFill="1" applyBorder="1" applyAlignment="1">
      <alignment horizontal="distributed" vertical="center"/>
    </xf>
    <xf numFmtId="178" fontId="16" fillId="5" borderId="19" xfId="1" applyFont="1" applyFill="1" applyBorder="1" applyAlignment="1" applyProtection="1">
      <alignment horizontal="center" vertical="center"/>
      <protection locked="0"/>
    </xf>
    <xf numFmtId="178" fontId="16" fillId="5" borderId="11" xfId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180" fontId="2" fillId="7" borderId="13" xfId="4" applyNumberFormat="1" applyFont="1" applyFill="1" applyBorder="1" applyAlignment="1">
      <alignment horizontal="center" vertical="center" justifyLastLine="1"/>
    </xf>
    <xf numFmtId="0" fontId="2" fillId="4" borderId="27" xfId="4" applyFont="1" applyFill="1" applyBorder="1" applyAlignment="1">
      <alignment horizontal="center" vertical="center" justifyLastLine="1"/>
    </xf>
    <xf numFmtId="0" fontId="2" fillId="4" borderId="30" xfId="4" applyFont="1" applyFill="1" applyBorder="1" applyAlignment="1">
      <alignment horizontal="center" vertical="center" justifyLastLine="1"/>
    </xf>
    <xf numFmtId="0" fontId="2" fillId="4" borderId="36" xfId="4" applyFont="1" applyFill="1" applyBorder="1" applyAlignment="1">
      <alignment horizontal="center" vertical="center" justifyLastLine="1"/>
    </xf>
    <xf numFmtId="0" fontId="2" fillId="4" borderId="29" xfId="4" applyFont="1" applyFill="1" applyBorder="1" applyAlignment="1">
      <alignment horizontal="center" vertical="center" justifyLastLine="1"/>
    </xf>
    <xf numFmtId="0" fontId="2" fillId="4" borderId="0" xfId="4" applyFont="1" applyFill="1" applyAlignment="1">
      <alignment horizontal="center" vertical="center" justifyLastLine="1"/>
    </xf>
    <xf numFmtId="0" fontId="2" fillId="4" borderId="37" xfId="4" applyFont="1" applyFill="1" applyBorder="1" applyAlignment="1">
      <alignment horizontal="center" vertical="center" justifyLastLine="1"/>
    </xf>
    <xf numFmtId="0" fontId="2" fillId="4" borderId="28" xfId="4" applyFont="1" applyFill="1" applyBorder="1" applyAlignment="1">
      <alignment horizontal="center" vertical="center" justifyLastLine="1"/>
    </xf>
    <xf numFmtId="0" fontId="2" fillId="4" borderId="7" xfId="4" applyFont="1" applyFill="1" applyBorder="1" applyAlignment="1">
      <alignment horizontal="center" vertical="center" justifyLastLine="1"/>
    </xf>
    <xf numFmtId="0" fontId="2" fillId="4" borderId="23" xfId="4" applyFont="1" applyFill="1" applyBorder="1" applyAlignment="1">
      <alignment horizontal="center" vertical="center" justifyLastLine="1"/>
    </xf>
    <xf numFmtId="0" fontId="2" fillId="5" borderId="13" xfId="4" applyFont="1" applyFill="1" applyBorder="1" applyAlignment="1">
      <alignment horizontal="center" vertical="center"/>
    </xf>
    <xf numFmtId="0" fontId="2" fillId="4" borderId="13" xfId="4" applyFont="1" applyFill="1" applyBorder="1" applyAlignment="1">
      <alignment horizontal="center" vertical="center"/>
    </xf>
    <xf numFmtId="180" fontId="2" fillId="8" borderId="13" xfId="4" applyNumberFormat="1" applyFont="1" applyFill="1" applyBorder="1" applyAlignment="1">
      <alignment horizontal="center" vertical="center" justifyLastLine="1"/>
    </xf>
    <xf numFmtId="0" fontId="1" fillId="4" borderId="13" xfId="4" applyFont="1" applyFill="1" applyBorder="1" applyAlignment="1">
      <alignment horizontal="center" vertical="center"/>
    </xf>
    <xf numFmtId="9" fontId="23" fillId="4" borderId="13" xfId="4" applyNumberFormat="1" applyFont="1" applyFill="1" applyBorder="1" applyAlignment="1">
      <alignment horizontal="center" vertical="center" justifyLastLine="1"/>
    </xf>
    <xf numFmtId="0" fontId="22" fillId="5" borderId="27" xfId="4" applyFont="1" applyFill="1" applyBorder="1" applyAlignment="1">
      <alignment horizontal="center" vertical="center"/>
    </xf>
    <xf numFmtId="0" fontId="22" fillId="5" borderId="30" xfId="4" applyFont="1" applyFill="1" applyBorder="1" applyAlignment="1">
      <alignment horizontal="center" vertical="center"/>
    </xf>
    <xf numFmtId="0" fontId="22" fillId="5" borderId="36" xfId="4" applyFont="1" applyFill="1" applyBorder="1" applyAlignment="1">
      <alignment horizontal="center" vertical="center"/>
    </xf>
    <xf numFmtId="0" fontId="22" fillId="5" borderId="29" xfId="4" applyFont="1" applyFill="1" applyBorder="1" applyAlignment="1">
      <alignment horizontal="center" vertical="center"/>
    </xf>
    <xf numFmtId="0" fontId="22" fillId="5" borderId="0" xfId="4" applyFont="1" applyFill="1" applyAlignment="1">
      <alignment horizontal="center" vertical="center"/>
    </xf>
    <xf numFmtId="0" fontId="22" fillId="5" borderId="37" xfId="4" applyFont="1" applyFill="1" applyBorder="1" applyAlignment="1">
      <alignment horizontal="center" vertical="center"/>
    </xf>
    <xf numFmtId="0" fontId="22" fillId="5" borderId="28" xfId="4" applyFont="1" applyFill="1" applyBorder="1" applyAlignment="1">
      <alignment horizontal="center" vertical="center"/>
    </xf>
    <xf numFmtId="0" fontId="22" fillId="5" borderId="7" xfId="4" applyFont="1" applyFill="1" applyBorder="1" applyAlignment="1">
      <alignment horizontal="center" vertical="center"/>
    </xf>
    <xf numFmtId="0" fontId="22" fillId="5" borderId="23" xfId="4" applyFont="1" applyFill="1" applyBorder="1" applyAlignment="1">
      <alignment horizontal="center" vertical="center"/>
    </xf>
    <xf numFmtId="181" fontId="22" fillId="5" borderId="13" xfId="4" applyNumberFormat="1" applyFont="1" applyFill="1" applyBorder="1" applyAlignment="1">
      <alignment horizontal="center" vertical="center" justifyLastLine="1"/>
    </xf>
    <xf numFmtId="9" fontId="24" fillId="4" borderId="13" xfId="4" applyNumberFormat="1" applyFont="1" applyFill="1" applyBorder="1" applyAlignment="1">
      <alignment horizontal="center" vertical="center" justifyLastLine="1"/>
    </xf>
    <xf numFmtId="181" fontId="23" fillId="5" borderId="27" xfId="4" applyNumberFormat="1" applyFont="1" applyFill="1" applyBorder="1" applyAlignment="1">
      <alignment horizontal="center" vertical="center"/>
    </xf>
    <xf numFmtId="181" fontId="23" fillId="5" borderId="30" xfId="4" applyNumberFormat="1" applyFont="1" applyFill="1" applyBorder="1" applyAlignment="1">
      <alignment horizontal="center" vertical="center"/>
    </xf>
    <xf numFmtId="181" fontId="23" fillId="5" borderId="36" xfId="4" applyNumberFormat="1" applyFont="1" applyFill="1" applyBorder="1" applyAlignment="1">
      <alignment horizontal="center" vertical="center"/>
    </xf>
    <xf numFmtId="181" fontId="23" fillId="5" borderId="29" xfId="4" applyNumberFormat="1" applyFont="1" applyFill="1" applyBorder="1" applyAlignment="1">
      <alignment horizontal="center" vertical="center"/>
    </xf>
    <xf numFmtId="181" fontId="23" fillId="5" borderId="0" xfId="4" applyNumberFormat="1" applyFont="1" applyFill="1" applyAlignment="1">
      <alignment horizontal="center" vertical="center"/>
    </xf>
    <xf numFmtId="181" fontId="23" fillId="5" borderId="37" xfId="4" applyNumberFormat="1" applyFont="1" applyFill="1" applyBorder="1" applyAlignment="1">
      <alignment horizontal="center" vertical="center"/>
    </xf>
    <xf numFmtId="181" fontId="23" fillId="5" borderId="28" xfId="4" applyNumberFormat="1" applyFont="1" applyFill="1" applyBorder="1" applyAlignment="1">
      <alignment horizontal="center" vertical="center"/>
    </xf>
    <xf numFmtId="181" fontId="23" fillId="5" borderId="7" xfId="4" applyNumberFormat="1" applyFont="1" applyFill="1" applyBorder="1" applyAlignment="1">
      <alignment horizontal="center" vertical="center"/>
    </xf>
    <xf numFmtId="181" fontId="23" fillId="5" borderId="23" xfId="4" applyNumberFormat="1" applyFont="1" applyFill="1" applyBorder="1" applyAlignment="1">
      <alignment horizontal="center" vertical="center"/>
    </xf>
    <xf numFmtId="0" fontId="25" fillId="4" borderId="13" xfId="4" applyFont="1" applyFill="1" applyBorder="1" applyAlignment="1">
      <alignment horizontal="center" vertical="center" justifyLastLine="1"/>
    </xf>
    <xf numFmtId="0" fontId="1" fillId="4" borderId="13" xfId="4" applyFont="1" applyFill="1" applyBorder="1" applyAlignment="1">
      <alignment horizontal="center" vertical="center" justifyLastLine="1"/>
    </xf>
    <xf numFmtId="181" fontId="40" fillId="5" borderId="13" xfId="4" applyNumberFormat="1" applyFont="1" applyFill="1" applyBorder="1" applyAlignment="1">
      <alignment horizontal="center" vertical="center" justifyLastLine="1"/>
    </xf>
    <xf numFmtId="6" fontId="41" fillId="5" borderId="27" xfId="6" applyFont="1" applyFill="1" applyBorder="1" applyAlignment="1">
      <alignment horizontal="center" vertical="center"/>
    </xf>
    <xf numFmtId="6" fontId="41" fillId="5" borderId="30" xfId="6" applyFont="1" applyFill="1" applyBorder="1" applyAlignment="1">
      <alignment horizontal="center" vertical="center"/>
    </xf>
    <xf numFmtId="6" fontId="41" fillId="5" borderId="36" xfId="6" applyFont="1" applyFill="1" applyBorder="1" applyAlignment="1">
      <alignment horizontal="center" vertical="center"/>
    </xf>
    <xf numFmtId="6" fontId="41" fillId="5" borderId="29" xfId="6" applyFont="1" applyFill="1" applyBorder="1" applyAlignment="1">
      <alignment horizontal="center" vertical="center"/>
    </xf>
    <xf numFmtId="6" fontId="41" fillId="5" borderId="0" xfId="6" applyFont="1" applyFill="1" applyBorder="1" applyAlignment="1">
      <alignment horizontal="center" vertical="center"/>
    </xf>
    <xf numFmtId="6" fontId="41" fillId="5" borderId="37" xfId="6" applyFont="1" applyFill="1" applyBorder="1" applyAlignment="1">
      <alignment horizontal="center" vertical="center"/>
    </xf>
    <xf numFmtId="6" fontId="41" fillId="5" borderId="28" xfId="6" applyFont="1" applyFill="1" applyBorder="1" applyAlignment="1">
      <alignment horizontal="center" vertical="center"/>
    </xf>
    <xf numFmtId="6" fontId="41" fillId="5" borderId="7" xfId="6" applyFont="1" applyFill="1" applyBorder="1" applyAlignment="1">
      <alignment horizontal="center" vertical="center"/>
    </xf>
    <xf numFmtId="6" fontId="41" fillId="5" borderId="23" xfId="6" applyFont="1" applyFill="1" applyBorder="1" applyAlignment="1">
      <alignment horizontal="center" vertical="center"/>
    </xf>
    <xf numFmtId="0" fontId="42" fillId="5" borderId="0" xfId="0" applyFont="1" applyFill="1">
      <alignment vertical="center"/>
    </xf>
    <xf numFmtId="0" fontId="43" fillId="0" borderId="0" xfId="4" applyFont="1" applyAlignment="1">
      <alignment horizontal="center" vertical="center"/>
    </xf>
    <xf numFmtId="176" fontId="44" fillId="0" borderId="0" xfId="4" applyNumberFormat="1" applyFont="1" applyAlignment="1">
      <alignment horizontal="center" vertical="center"/>
    </xf>
    <xf numFmtId="176" fontId="44" fillId="0" borderId="7" xfId="4" applyNumberFormat="1" applyFont="1" applyBorder="1" applyAlignment="1">
      <alignment horizontal="center" vertical="center"/>
    </xf>
  </cellXfs>
  <cellStyles count="7">
    <cellStyle name="パーセント" xfId="2" builtinId="5"/>
    <cellStyle name="桁区切り [0.00]" xfId="1" builtinId="3"/>
    <cellStyle name="桁区切り 2" xfId="3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3" xfId="4" xr:uid="{00000000-0005-0000-0000-000006000000}"/>
  </cellStyles>
  <dxfs count="0"/>
  <tableStyles count="0" defaultTableStyle="TableStyleMedium2" defaultPivotStyle="PivotStyleLight16"/>
  <colors>
    <mruColors>
      <color rgb="FF9FF8F9"/>
      <color rgb="FFF0D167"/>
      <color rgb="FF1F2D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28575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12AB7D-EC4D-4643-9DEA-ED1864D09531}"/>
            </a:ext>
          </a:extLst>
        </xdr:cNvPr>
        <xdr:cNvSpPr txBox="1"/>
      </xdr:nvSpPr>
      <xdr:spPr>
        <a:xfrm>
          <a:off x="1160145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113731</xdr:colOff>
      <xdr:row>45</xdr:row>
      <xdr:rowOff>99514</xdr:rowOff>
    </xdr:from>
    <xdr:to>
      <xdr:col>22</xdr:col>
      <xdr:colOff>56865</xdr:colOff>
      <xdr:row>48</xdr:row>
      <xdr:rowOff>56865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D21BEC6-3C57-3F95-C571-363146216F4B}"/>
            </a:ext>
          </a:extLst>
        </xdr:cNvPr>
        <xdr:cNvSpPr/>
      </xdr:nvSpPr>
      <xdr:spPr>
        <a:xfrm>
          <a:off x="1137313" y="4961529"/>
          <a:ext cx="2217761" cy="597090"/>
        </a:xfrm>
        <a:prstGeom prst="wedgeRoundRectCallout">
          <a:avLst>
            <a:gd name="adj1" fmla="val 78526"/>
            <a:gd name="adj2" fmla="val -95009"/>
            <a:gd name="adj3" fmla="val 16667"/>
          </a:avLst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常用の場合は、現場名ではなく、「</a:t>
          </a:r>
          <a:r>
            <a:rPr kumimoji="1" lang="en-US" altLang="ja-JP" sz="1200" b="1"/>
            <a:t>KAIDO</a:t>
          </a:r>
          <a:r>
            <a:rPr kumimoji="1" lang="ja-JP" altLang="en-US" sz="1200" b="1"/>
            <a:t>常用」と記載</a:t>
          </a:r>
        </a:p>
      </xdr:txBody>
    </xdr:sp>
    <xdr:clientData/>
  </xdr:twoCellAnchor>
  <xdr:twoCellAnchor>
    <xdr:from>
      <xdr:col>4</xdr:col>
      <xdr:colOff>56865</xdr:colOff>
      <xdr:row>31</xdr:row>
      <xdr:rowOff>14216</xdr:rowOff>
    </xdr:from>
    <xdr:to>
      <xdr:col>21</xdr:col>
      <xdr:colOff>113731</xdr:colOff>
      <xdr:row>39</xdr:row>
      <xdr:rowOff>71082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FAA0702-5F5A-156E-D03E-CECB66C9DA3A}"/>
            </a:ext>
          </a:extLst>
        </xdr:cNvPr>
        <xdr:cNvSpPr/>
      </xdr:nvSpPr>
      <xdr:spPr>
        <a:xfrm>
          <a:off x="796119" y="2914365"/>
          <a:ext cx="2473657" cy="739254"/>
        </a:xfrm>
        <a:prstGeom prst="wedgeRoundRectCallout">
          <a:avLst>
            <a:gd name="adj1" fmla="val 60776"/>
            <a:gd name="adj2" fmla="val 81925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No</a:t>
          </a:r>
          <a:r>
            <a:rPr kumimoji="1" lang="ja-JP" altLang="en-US" sz="1400" b="1"/>
            <a:t>は現場ごとのシートの</a:t>
          </a:r>
          <a:r>
            <a:rPr kumimoji="1" lang="en-US" altLang="ja-JP" sz="1400" b="1"/>
            <a:t>No</a:t>
          </a:r>
          <a:r>
            <a:rPr kumimoji="1" lang="ja-JP" altLang="en-US" sz="1400" b="1"/>
            <a:t>と合わせてください</a:t>
          </a:r>
          <a:endParaRPr kumimoji="1" lang="en-US" altLang="ja-JP" sz="1400" b="1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28575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82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28575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2B172F-279D-45CC-9C90-28F22B2C0BA4}"/>
            </a:ext>
          </a:extLst>
        </xdr:cNvPr>
        <xdr:cNvSpPr txBox="1"/>
      </xdr:nvSpPr>
      <xdr:spPr>
        <a:xfrm>
          <a:off x="1160145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28575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98220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</xdr:colOff>
      <xdr:row>35</xdr:row>
      <xdr:rowOff>19685</xdr:rowOff>
    </xdr:from>
    <xdr:to>
      <xdr:col>20</xdr:col>
      <xdr:colOff>252095</xdr:colOff>
      <xdr:row>39</xdr:row>
      <xdr:rowOff>146685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3199765" y="6153785"/>
          <a:ext cx="9272905" cy="83185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28575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865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\renosys_data\&#20181;&#20107;\&#25913;&#20462;\&#31649;&#29702;&#20250;&#31038;\&#65408;&#65438;&#65394;&#65436;&#65403;&#65392;&#65419;&#65438;&#65405;\&#26397;&#26085;&#12503;&#12521;&#12470;&#12539;&#12450;&#12488;&#12522;&#12450;&#12540;&#12490;&#20843;&#26408;\&#20837;&#26413;\Documents%20and%20Settings\VAIO\&#12487;&#12473;&#12463;&#12488;&#12483;&#12503;\IP&#26481;&#21315;&#37324;M2004,9,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6397;&#26085;&#65420;&#65439;&#65431;&#65403;&#65438;&#26691;&#23665;\&#23665;&#26681;&#31649;&#29702;\&#26376;&#26411;&#25903;&#25173;&#12356;\23&#12288;&#65420;&#65383;&#65424;&#65392;&#65429;&#27849;&#20304;&#37326;HINENO\&#20104;&#31639;&#38306;&#20418;\&#12405;&#12353;&#12415;&#12540;&#12422;&#21644;&#27849;&#20304;&#37326;HINENO\MO2%20%20&#9679;&#29289;&#20214;&#19968;&#35239;\059%20%20&#12405;&#12353;&#12415;&#12540;&#12422;&#27849;&#20304;&#37326;HINENO\059%20%20&#22823;&#35215;&#27169;&#20462;&#32341;&#24037;&#20107;\059%20%20&#20181;&#27096;&#26360;&#38306;&#20418;\059%20%20&#35211;&#31309;%20&#12539;%20&#37096;&#20301;\059%20%20&#12405;&#12353;&#12415;&#12540;&#12422;&#27849;&#20304;&#37326;HINENO\059%20%20&#22823;&#35215;&#27169;&#20462;&#32341;&#24037;&#20107;\059%20%20&#20181;&#27096;&#26360;&#38306;&#20418;\059%20%20&#35211;&#31309;%20&#12539;%20&#37096;&#20301;\JS\&#26708;&#26775;&#35211;&#3130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\renosys_data\Documents%20and%20Settings\&#38306;&#35199;&#25903;&#24215;\Local%20Settings\Temporary%20Internet%20Files\Content.IE5\8WZCSR3R\a__Excel_&#31309;&#31639;\JS\&#26708;&#26775;&#35211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__Excel_&#31309;&#31639;\JS\&#26708;&#26775;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\renosys_data\&#20181;&#20107;\&#25913;&#20462;\&#31649;&#29702;&#20250;&#31038;\&#65408;&#65438;&#65394;&#65436;&#65403;&#65392;&#65419;&#65438;&#65405;\&#26397;&#26085;&#12503;&#12521;&#12470;&#12539;&#12450;&#12488;&#12522;&#12450;&#12540;&#12490;&#20843;&#26408;\&#20837;&#26413;\a__Excel_&#31309;&#31639;\JS\&#26708;&#26775;&#35211;&#31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円ｸﾞﾗﾌ"/>
      <sheetName val="見積"/>
      <sheetName val="鏡"/>
      <sheetName val="受注活動報告書"/>
      <sheetName val="材料積算"/>
    </sheetNames>
    <sheetDataSet>
      <sheetData sheetId="0" refreshError="1"/>
      <sheetData sheetId="1" refreshError="1"/>
      <sheetData sheetId="2" refreshError="1">
        <row r="47">
          <cell r="A47" t="str">
            <v>２.直接仮設工事</v>
          </cell>
          <cell r="K47">
            <v>1021.4799696221758</v>
          </cell>
        </row>
        <row r="48">
          <cell r="H48">
            <v>0</v>
          </cell>
          <cell r="L48">
            <v>0</v>
          </cell>
        </row>
        <row r="49">
          <cell r="B49" t="str">
            <v>鋼製枠組足場</v>
          </cell>
          <cell r="D49" t="str">
            <v>W=600･900</v>
          </cell>
          <cell r="E49" t="str">
            <v>㎡</v>
          </cell>
          <cell r="F49">
            <v>10010</v>
          </cell>
          <cell r="G49">
            <v>1050</v>
          </cell>
          <cell r="H49">
            <v>10510500</v>
          </cell>
          <cell r="J49">
            <v>10010</v>
          </cell>
          <cell r="K49">
            <v>750</v>
          </cell>
          <cell r="L49">
            <v>7507500</v>
          </cell>
          <cell r="O49" t="str">
            <v>　63.76　㎡／戸数</v>
          </cell>
        </row>
        <row r="50">
          <cell r="B50" t="str">
            <v>集会室棟 鋼製枠組足場</v>
          </cell>
          <cell r="D50" t="str">
            <v>W=600･900</v>
          </cell>
          <cell r="E50" t="str">
            <v>㎡</v>
          </cell>
          <cell r="F50">
            <v>328</v>
          </cell>
          <cell r="G50">
            <v>1050</v>
          </cell>
          <cell r="H50">
            <v>344400</v>
          </cell>
          <cell r="J50">
            <v>328</v>
          </cell>
          <cell r="K50">
            <v>750</v>
          </cell>
          <cell r="L50">
            <v>246000</v>
          </cell>
        </row>
        <row r="51">
          <cell r="B51" t="str">
            <v>車路 壁面足場（単管足場）</v>
          </cell>
          <cell r="E51" t="str">
            <v>㎡</v>
          </cell>
          <cell r="F51">
            <v>196</v>
          </cell>
          <cell r="G51">
            <v>1050</v>
          </cell>
          <cell r="H51">
            <v>205800</v>
          </cell>
          <cell r="J51">
            <v>196</v>
          </cell>
          <cell r="K51">
            <v>750</v>
          </cell>
          <cell r="L51">
            <v>147000</v>
          </cell>
        </row>
        <row r="52">
          <cell r="B52" t="str">
            <v>車路 天井棚足場</v>
          </cell>
          <cell r="E52" t="str">
            <v>㎡</v>
          </cell>
          <cell r="F52">
            <v>71.099999999999994</v>
          </cell>
          <cell r="G52">
            <v>2110</v>
          </cell>
          <cell r="H52">
            <v>150021</v>
          </cell>
          <cell r="J52">
            <v>71.099999999999994</v>
          </cell>
          <cell r="K52">
            <v>1500</v>
          </cell>
          <cell r="L52">
            <v>106649.99999999999</v>
          </cell>
        </row>
        <row r="53">
          <cell r="B53" t="str">
            <v>飛散養生</v>
          </cell>
          <cell r="D53" t="str">
            <v>全面メッシュシート養生</v>
          </cell>
          <cell r="E53" t="str">
            <v>㎡</v>
          </cell>
          <cell r="F53">
            <v>9471</v>
          </cell>
          <cell r="G53">
            <v>160</v>
          </cell>
          <cell r="H53">
            <v>1515360</v>
          </cell>
          <cell r="J53">
            <v>9471</v>
          </cell>
          <cell r="K53">
            <v>120</v>
          </cell>
          <cell r="L53">
            <v>1136520</v>
          </cell>
        </row>
        <row r="54">
          <cell r="B54" t="str">
            <v>昇降階段</v>
          </cell>
          <cell r="E54" t="str">
            <v>箇所</v>
          </cell>
          <cell r="F54">
            <v>10</v>
          </cell>
          <cell r="G54">
            <v>25380</v>
          </cell>
          <cell r="H54">
            <v>253800</v>
          </cell>
          <cell r="J54">
            <v>10</v>
          </cell>
          <cell r="K54">
            <v>18000</v>
          </cell>
          <cell r="L54">
            <v>180000</v>
          </cell>
        </row>
        <row r="55">
          <cell r="B55" t="str">
            <v>落下防止棚</v>
          </cell>
          <cell r="E55" t="str">
            <v>式</v>
          </cell>
          <cell r="F55">
            <v>1</v>
          </cell>
          <cell r="G55">
            <v>169200</v>
          </cell>
          <cell r="H55">
            <v>169200</v>
          </cell>
          <cell r="J55">
            <v>1</v>
          </cell>
          <cell r="K55">
            <v>120000</v>
          </cell>
          <cell r="L55">
            <v>120000</v>
          </cell>
        </row>
        <row r="56">
          <cell r="B56" t="str">
            <v>朝顔</v>
          </cell>
          <cell r="E56" t="str">
            <v>ｍ</v>
          </cell>
          <cell r="F56">
            <v>36</v>
          </cell>
          <cell r="G56">
            <v>4930</v>
          </cell>
          <cell r="H56">
            <v>177480</v>
          </cell>
          <cell r="J56">
            <v>36</v>
          </cell>
          <cell r="K56">
            <v>3500</v>
          </cell>
          <cell r="L56">
            <v>126000</v>
          </cell>
        </row>
        <row r="57">
          <cell r="B57" t="str">
            <v>進入防止金網</v>
          </cell>
          <cell r="D57" t="str">
            <v>1階廻り防護金網  Ｈ＝1800</v>
          </cell>
          <cell r="E57" t="str">
            <v>ｍ</v>
          </cell>
          <cell r="F57">
            <v>343</v>
          </cell>
          <cell r="G57">
            <v>560</v>
          </cell>
          <cell r="H57">
            <v>192080</v>
          </cell>
          <cell r="J57">
            <v>343</v>
          </cell>
          <cell r="K57">
            <v>400</v>
          </cell>
          <cell r="L57">
            <v>137200</v>
          </cell>
        </row>
        <row r="58">
          <cell r="B58" t="str">
            <v>場内小運搬</v>
          </cell>
          <cell r="E58" t="str">
            <v>㎡</v>
          </cell>
          <cell r="F58">
            <v>10534</v>
          </cell>
          <cell r="G58">
            <v>70</v>
          </cell>
          <cell r="H58">
            <v>737380</v>
          </cell>
          <cell r="J58">
            <v>10534</v>
          </cell>
          <cell r="K58">
            <v>50</v>
          </cell>
          <cell r="L58">
            <v>526700</v>
          </cell>
        </row>
        <row r="59">
          <cell r="B59" t="str">
            <v>資材運搬費</v>
          </cell>
          <cell r="E59" t="str">
            <v>式</v>
          </cell>
          <cell r="F59">
            <v>1</v>
          </cell>
          <cell r="G59">
            <v>742640</v>
          </cell>
          <cell r="H59">
            <v>742640</v>
          </cell>
          <cell r="J59">
            <v>1</v>
          </cell>
          <cell r="K59">
            <v>526700</v>
          </cell>
          <cell r="L59">
            <v>526700</v>
          </cell>
        </row>
        <row r="60">
          <cell r="B60" t="str">
            <v>駐輪場屋根脱着</v>
          </cell>
          <cell r="E60" t="str">
            <v>式</v>
          </cell>
          <cell r="F60">
            <v>1</v>
          </cell>
          <cell r="G60">
            <v>169200</v>
          </cell>
          <cell r="H60">
            <v>169200</v>
          </cell>
          <cell r="J60">
            <v>1</v>
          </cell>
          <cell r="K60">
            <v>120000</v>
          </cell>
          <cell r="L60">
            <v>120000</v>
          </cell>
        </row>
        <row r="61">
          <cell r="G61">
            <v>0</v>
          </cell>
          <cell r="H61">
            <v>0</v>
          </cell>
          <cell r="L61">
            <v>0</v>
          </cell>
        </row>
        <row r="62">
          <cell r="B62" t="str">
            <v>警備員費用</v>
          </cell>
          <cell r="E62" t="str">
            <v>式</v>
          </cell>
          <cell r="F62">
            <v>1</v>
          </cell>
          <cell r="G62">
            <v>960000</v>
          </cell>
          <cell r="H62">
            <v>960000</v>
          </cell>
          <cell r="J62">
            <v>1</v>
          </cell>
          <cell r="K62">
            <v>682500</v>
          </cell>
          <cell r="L62">
            <v>682500</v>
          </cell>
        </row>
        <row r="65">
          <cell r="H65">
            <v>0</v>
          </cell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8">
          <cell r="D68" t="str">
            <v>２.直接仮設工事</v>
          </cell>
          <cell r="G68" t="str">
            <v>小  計</v>
          </cell>
          <cell r="H68">
            <v>16127861</v>
          </cell>
          <cell r="K68" t="str">
            <v>小  計</v>
          </cell>
          <cell r="L68">
            <v>11562770</v>
          </cell>
        </row>
        <row r="69">
          <cell r="A69" t="str">
            <v>３.下地補修工事</v>
          </cell>
        </row>
        <row r="70">
          <cell r="H70">
            <v>0</v>
          </cell>
          <cell r="L70">
            <v>0</v>
          </cell>
        </row>
        <row r="71">
          <cell r="B71" t="str">
            <v>ｸﾗｯｸ補修(ﾌｨﾗｰすり込み)</v>
          </cell>
          <cell r="D71" t="str">
            <v>0.3mm未満</v>
          </cell>
          <cell r="H71">
            <v>0</v>
          </cell>
          <cell r="L71">
            <v>0</v>
          </cell>
          <cell r="N71" t="str">
            <v>ｍ</v>
          </cell>
        </row>
        <row r="72">
          <cell r="B72" t="str">
            <v>ｸﾗｯｸ補修(Vｶｯﾄ)</v>
          </cell>
          <cell r="D72" t="str">
            <v>0.3mm以上</v>
          </cell>
          <cell r="H72">
            <v>0</v>
          </cell>
          <cell r="L72">
            <v>0</v>
          </cell>
          <cell r="N72" t="str">
            <v>ｍ</v>
          </cell>
        </row>
        <row r="73">
          <cell r="B73" t="str">
            <v>ｸﾗｯｸ補修(低圧注入)梁･柱･構造壁</v>
          </cell>
          <cell r="D73" t="str">
            <v>0.3mm以上</v>
          </cell>
          <cell r="H73">
            <v>0</v>
          </cell>
          <cell r="L73">
            <v>0</v>
          </cell>
          <cell r="N73" t="str">
            <v>ｍ</v>
          </cell>
        </row>
        <row r="74">
          <cell r="B74" t="str">
            <v>欠損修繕</v>
          </cell>
          <cell r="E74" t="str">
            <v>㎡</v>
          </cell>
          <cell r="F74">
            <v>16621</v>
          </cell>
          <cell r="G74">
            <v>320</v>
          </cell>
          <cell r="H74">
            <v>5318720</v>
          </cell>
          <cell r="J74">
            <v>15984</v>
          </cell>
          <cell r="K74">
            <v>230</v>
          </cell>
          <cell r="L74">
            <v>3676320</v>
          </cell>
          <cell r="N74" t="str">
            <v>箇所</v>
          </cell>
        </row>
        <row r="75">
          <cell r="B75" t="str">
            <v>露筋・爆裂補修</v>
          </cell>
          <cell r="G75">
            <v>0</v>
          </cell>
          <cell r="N75" t="str">
            <v>㎡</v>
          </cell>
        </row>
        <row r="76">
          <cell r="B76" t="str">
            <v>ﾓﾙﾀﾙ浮き修繕(注入)</v>
          </cell>
          <cell r="D76" t="str">
            <v>ｴﾎﾟｷｼ樹脂注入 ﾋﾟﾝﾆﾝｸﾞ併用 16穴/㎡</v>
          </cell>
          <cell r="G76">
            <v>0</v>
          </cell>
          <cell r="H76">
            <v>0</v>
          </cell>
          <cell r="L76">
            <v>0</v>
          </cell>
          <cell r="N76" t="str">
            <v>㎡</v>
          </cell>
        </row>
        <row r="77">
          <cell r="B77" t="str">
            <v>塗膜浮き補修</v>
          </cell>
          <cell r="G77">
            <v>0</v>
          </cell>
          <cell r="H77">
            <v>0</v>
          </cell>
          <cell r="L77">
            <v>0</v>
          </cell>
          <cell r="N77" t="str">
            <v>㎡</v>
          </cell>
        </row>
        <row r="78">
          <cell r="B78" t="str">
            <v>パターン修復</v>
          </cell>
          <cell r="E78" t="str">
            <v>式</v>
          </cell>
          <cell r="F78">
            <v>1</v>
          </cell>
          <cell r="G78">
            <v>169200</v>
          </cell>
          <cell r="H78">
            <v>169200</v>
          </cell>
          <cell r="J78">
            <v>1</v>
          </cell>
          <cell r="K78">
            <v>120000</v>
          </cell>
          <cell r="L78">
            <v>120000</v>
          </cell>
        </row>
        <row r="79">
          <cell r="G79">
            <v>0</v>
          </cell>
          <cell r="H79">
            <v>0</v>
          </cell>
          <cell r="L79">
            <v>0</v>
          </cell>
        </row>
        <row r="80">
          <cell r="B80" t="str">
            <v>外壁　磁器質ﾀｲﾙ  補修</v>
          </cell>
          <cell r="D80" t="str">
            <v>ﾀｲﾙ張替え、浮き注入</v>
          </cell>
          <cell r="E80" t="str">
            <v>㎡</v>
          </cell>
          <cell r="F80">
            <v>36.299999999999997</v>
          </cell>
          <cell r="G80">
            <v>1830</v>
          </cell>
          <cell r="H80">
            <v>66429</v>
          </cell>
          <cell r="J80">
            <v>36.299999999999997</v>
          </cell>
          <cell r="K80">
            <v>1300</v>
          </cell>
          <cell r="L80">
            <v>47189.999999999993</v>
          </cell>
        </row>
        <row r="81">
          <cell r="B81" t="str">
            <v>床　磁器質ﾀｲﾙ  補修</v>
          </cell>
          <cell r="D81" t="str">
            <v>ﾀｲﾙ張替え、浮き注入</v>
          </cell>
          <cell r="E81" t="str">
            <v>㎡</v>
          </cell>
          <cell r="F81">
            <v>145</v>
          </cell>
          <cell r="G81">
            <v>1830</v>
          </cell>
          <cell r="H81">
            <v>265350</v>
          </cell>
          <cell r="J81">
            <v>145</v>
          </cell>
          <cell r="K81">
            <v>1300</v>
          </cell>
          <cell r="L81">
            <v>188500</v>
          </cell>
        </row>
        <row r="82">
          <cell r="G82">
            <v>0</v>
          </cell>
        </row>
        <row r="83">
          <cell r="B83" t="str">
            <v>高圧水洗　　吹付ﾀｲﾙ面</v>
          </cell>
          <cell r="E83" t="str">
            <v>㎡</v>
          </cell>
          <cell r="F83">
            <v>16011</v>
          </cell>
          <cell r="G83">
            <v>100</v>
          </cell>
          <cell r="H83">
            <v>1601100</v>
          </cell>
          <cell r="J83">
            <v>15374</v>
          </cell>
          <cell r="K83">
            <v>50</v>
          </cell>
          <cell r="L83">
            <v>768700</v>
          </cell>
          <cell r="O83" t="str">
            <v>　101.98　㎡／戸数</v>
          </cell>
        </row>
        <row r="84">
          <cell r="B84" t="str">
            <v>エアーブロー清掃</v>
          </cell>
          <cell r="E84" t="str">
            <v>㎡</v>
          </cell>
          <cell r="F84">
            <v>841</v>
          </cell>
          <cell r="G84">
            <v>80</v>
          </cell>
          <cell r="H84">
            <v>67280</v>
          </cell>
          <cell r="J84">
            <v>841</v>
          </cell>
          <cell r="K84">
            <v>40</v>
          </cell>
          <cell r="L84">
            <v>33640</v>
          </cell>
        </row>
        <row r="85">
          <cell r="B85" t="str">
            <v>高圧水洗　　磁器質ﾀｲﾙ面</v>
          </cell>
          <cell r="D85" t="str">
            <v>薬品洗浄併用</v>
          </cell>
          <cell r="E85" t="str">
            <v>㎡</v>
          </cell>
          <cell r="F85">
            <v>181</v>
          </cell>
          <cell r="G85">
            <v>520</v>
          </cell>
          <cell r="H85">
            <v>94120</v>
          </cell>
          <cell r="J85">
            <v>181</v>
          </cell>
          <cell r="K85">
            <v>350</v>
          </cell>
          <cell r="L85">
            <v>63350</v>
          </cell>
        </row>
        <row r="86">
          <cell r="B86" t="str">
            <v>高圧水洗　外構ﾌｪﾝｽ基礎立上ﾘ</v>
          </cell>
          <cell r="E86" t="str">
            <v>㎡</v>
          </cell>
          <cell r="F86">
            <v>64.099999999999994</v>
          </cell>
          <cell r="G86">
            <v>100</v>
          </cell>
          <cell r="H86">
            <v>6409.9999999999991</v>
          </cell>
          <cell r="J86">
            <v>64.099999999999994</v>
          </cell>
          <cell r="K86">
            <v>50</v>
          </cell>
          <cell r="L86">
            <v>3204.9999999999995</v>
          </cell>
        </row>
        <row r="87">
          <cell r="H87">
            <v>0</v>
          </cell>
          <cell r="L87">
            <v>0</v>
          </cell>
        </row>
        <row r="89">
          <cell r="H89">
            <v>0</v>
          </cell>
          <cell r="L89">
            <v>0</v>
          </cell>
        </row>
        <row r="90">
          <cell r="D90" t="str">
            <v>３.下地補修工事</v>
          </cell>
          <cell r="G90" t="str">
            <v>小    計</v>
          </cell>
          <cell r="H90">
            <v>7588609</v>
          </cell>
          <cell r="K90" t="str">
            <v>小    計</v>
          </cell>
          <cell r="L90">
            <v>4900905</v>
          </cell>
        </row>
        <row r="91">
          <cell r="A91" t="str">
            <v>４.ｼｰﾘﾝｸﾞ工事</v>
          </cell>
        </row>
        <row r="92">
          <cell r="H92">
            <v>0</v>
          </cell>
          <cell r="L92">
            <v>0</v>
          </cell>
        </row>
        <row r="93">
          <cell r="B93" t="str">
            <v>外壁打継目地打替</v>
          </cell>
          <cell r="D93" t="str">
            <v>20×10</v>
          </cell>
          <cell r="E93" t="str">
            <v>ｍ</v>
          </cell>
          <cell r="F93">
            <v>1364</v>
          </cell>
          <cell r="G93">
            <v>1050</v>
          </cell>
          <cell r="H93">
            <v>1432200</v>
          </cell>
          <cell r="J93">
            <v>1299</v>
          </cell>
          <cell r="K93">
            <v>750</v>
          </cell>
          <cell r="L93">
            <v>974250</v>
          </cell>
        </row>
        <row r="94">
          <cell r="B94" t="str">
            <v>外壁 竪目地打替</v>
          </cell>
          <cell r="D94" t="str">
            <v>20×10</v>
          </cell>
          <cell r="E94" t="str">
            <v>ｍ</v>
          </cell>
          <cell r="F94">
            <v>123</v>
          </cell>
          <cell r="G94">
            <v>1050</v>
          </cell>
          <cell r="H94">
            <v>129150</v>
          </cell>
          <cell r="J94">
            <v>123</v>
          </cell>
          <cell r="K94">
            <v>750</v>
          </cell>
          <cell r="L94">
            <v>92250</v>
          </cell>
        </row>
        <row r="95">
          <cell r="B95" t="str">
            <v>集会室棟外壁打継目地打替</v>
          </cell>
          <cell r="D95" t="str">
            <v>20×10</v>
          </cell>
          <cell r="E95" t="str">
            <v>ｍ</v>
          </cell>
          <cell r="F95">
            <v>56.4</v>
          </cell>
          <cell r="G95">
            <v>1050</v>
          </cell>
          <cell r="H95">
            <v>59220</v>
          </cell>
          <cell r="J95">
            <v>56.4</v>
          </cell>
          <cell r="K95">
            <v>750</v>
          </cell>
          <cell r="L95">
            <v>42300</v>
          </cell>
          <cell r="O95" t="str">
            <v>　　　　Ｗ</v>
          </cell>
          <cell r="P95" t="str">
            <v>　　　　　Ｈ</v>
          </cell>
        </row>
        <row r="96">
          <cell r="B96" t="str">
            <v>玄関扉廻り打替</v>
          </cell>
          <cell r="D96" t="str">
            <v>15×10　4方　800×1800  5.2m/ヶ所</v>
          </cell>
          <cell r="E96" t="str">
            <v>箇所</v>
          </cell>
          <cell r="F96">
            <v>816.4</v>
          </cell>
          <cell r="G96">
            <v>840</v>
          </cell>
          <cell r="H96">
            <v>685776</v>
          </cell>
          <cell r="J96">
            <v>816.4</v>
          </cell>
          <cell r="K96">
            <v>600</v>
          </cell>
          <cell r="L96">
            <v>489840</v>
          </cell>
          <cell r="O96">
            <v>800</v>
          </cell>
          <cell r="P96">
            <v>1800</v>
          </cell>
        </row>
        <row r="97">
          <cell r="B97" t="str">
            <v>ＰＳ扉廻り打替</v>
          </cell>
          <cell r="D97" t="str">
            <v>15×10　4方　600×1800  4.8m/ヶ所</v>
          </cell>
          <cell r="E97" t="str">
            <v>箇所</v>
          </cell>
          <cell r="F97">
            <v>753.6</v>
          </cell>
          <cell r="G97">
            <v>840</v>
          </cell>
          <cell r="H97">
            <v>633024</v>
          </cell>
          <cell r="J97">
            <v>753.6</v>
          </cell>
          <cell r="K97">
            <v>600</v>
          </cell>
          <cell r="L97">
            <v>452160</v>
          </cell>
          <cell r="O97">
            <v>600</v>
          </cell>
          <cell r="P97">
            <v>1800</v>
          </cell>
        </row>
        <row r="98">
          <cell r="B98" t="str">
            <v>廊下鋼製建具廻り打替</v>
          </cell>
          <cell r="D98" t="str">
            <v>15×10　　４方</v>
          </cell>
          <cell r="E98" t="str">
            <v>ｍ</v>
          </cell>
          <cell r="F98">
            <v>48.5</v>
          </cell>
          <cell r="G98">
            <v>840</v>
          </cell>
          <cell r="H98">
            <v>40740</v>
          </cell>
          <cell r="J98">
            <v>48.5</v>
          </cell>
          <cell r="K98">
            <v>600</v>
          </cell>
          <cell r="L98">
            <v>29100</v>
          </cell>
        </row>
        <row r="99">
          <cell r="B99" t="str">
            <v>廊下ｻｯｼ廻り打替</v>
          </cell>
          <cell r="D99" t="str">
            <v>15×10　　３方　（上部なし）</v>
          </cell>
          <cell r="E99" t="str">
            <v>ｍ</v>
          </cell>
          <cell r="F99">
            <v>475</v>
          </cell>
          <cell r="G99">
            <v>840</v>
          </cell>
          <cell r="H99">
            <v>399000</v>
          </cell>
          <cell r="J99">
            <v>475</v>
          </cell>
          <cell r="K99">
            <v>600</v>
          </cell>
          <cell r="L99">
            <v>285000</v>
          </cell>
        </row>
        <row r="100">
          <cell r="B100" t="str">
            <v>ﾊﾞﾙｺﾆｰｻｯｼ廻り打替</v>
          </cell>
          <cell r="D100" t="str">
            <v>15×10　　４方</v>
          </cell>
          <cell r="E100" t="str">
            <v>ｍ</v>
          </cell>
          <cell r="F100">
            <v>2322</v>
          </cell>
          <cell r="G100">
            <v>840</v>
          </cell>
          <cell r="H100">
            <v>1950480</v>
          </cell>
          <cell r="J100">
            <v>2211</v>
          </cell>
          <cell r="K100">
            <v>600</v>
          </cell>
          <cell r="L100">
            <v>1326600</v>
          </cell>
        </row>
        <row r="101">
          <cell r="B101" t="str">
            <v>雨掛り建具ｻｯｼ廻り打替</v>
          </cell>
          <cell r="D101" t="str">
            <v>15×10　　４方</v>
          </cell>
          <cell r="E101" t="str">
            <v>ｍ</v>
          </cell>
          <cell r="F101">
            <v>910</v>
          </cell>
          <cell r="G101">
            <v>840</v>
          </cell>
          <cell r="H101">
            <v>764400</v>
          </cell>
          <cell r="J101">
            <v>867</v>
          </cell>
          <cell r="K101">
            <v>600</v>
          </cell>
          <cell r="L101">
            <v>520200</v>
          </cell>
        </row>
        <row r="102">
          <cell r="B102" t="str">
            <v>ﾊﾞﾙｺﾆｰ手摺足元打替</v>
          </cell>
          <cell r="D102" t="str">
            <v>10×10三角打　　</v>
          </cell>
          <cell r="E102" t="str">
            <v>箇所</v>
          </cell>
          <cell r="F102">
            <v>855</v>
          </cell>
          <cell r="G102">
            <v>420</v>
          </cell>
          <cell r="H102">
            <v>359100</v>
          </cell>
          <cell r="J102">
            <v>855</v>
          </cell>
          <cell r="K102">
            <v>300</v>
          </cell>
          <cell r="L102">
            <v>256500</v>
          </cell>
        </row>
        <row r="103">
          <cell r="B103" t="str">
            <v>廊下手摺足元打替</v>
          </cell>
          <cell r="D103" t="str">
            <v>10×10三角打　　</v>
          </cell>
          <cell r="E103" t="str">
            <v>箇所</v>
          </cell>
          <cell r="F103">
            <v>46</v>
          </cell>
          <cell r="G103">
            <v>420</v>
          </cell>
          <cell r="H103">
            <v>19320</v>
          </cell>
          <cell r="J103">
            <v>46</v>
          </cell>
          <cell r="K103">
            <v>300</v>
          </cell>
          <cell r="L103">
            <v>13800</v>
          </cell>
        </row>
        <row r="104">
          <cell r="B104" t="str">
            <v>廊下手摺足元打替</v>
          </cell>
          <cell r="D104" t="str">
            <v>10×10三角打　　φ50（鉄）　</v>
          </cell>
          <cell r="E104" t="str">
            <v>箇所</v>
          </cell>
          <cell r="F104">
            <v>55</v>
          </cell>
          <cell r="G104">
            <v>360</v>
          </cell>
          <cell r="H104">
            <v>19800</v>
          </cell>
          <cell r="J104">
            <v>55</v>
          </cell>
          <cell r="K104">
            <v>260</v>
          </cell>
          <cell r="L104">
            <v>14300</v>
          </cell>
        </row>
        <row r="105">
          <cell r="B105" t="str">
            <v>廊下手摺壁付　新設</v>
          </cell>
          <cell r="D105" t="str">
            <v>10×10三角打　　φ45（鉄）　</v>
          </cell>
          <cell r="E105" t="str">
            <v>箇所</v>
          </cell>
          <cell r="F105">
            <v>84</v>
          </cell>
          <cell r="G105">
            <v>360</v>
          </cell>
          <cell r="H105">
            <v>30240</v>
          </cell>
          <cell r="J105">
            <v>84</v>
          </cell>
          <cell r="K105">
            <v>260</v>
          </cell>
          <cell r="L105">
            <v>21840</v>
          </cell>
        </row>
        <row r="106">
          <cell r="B106" t="str">
            <v>鉄骨柱根元取合　打替</v>
          </cell>
          <cell r="D106" t="str">
            <v>10×10三角打　　□250</v>
          </cell>
          <cell r="E106" t="str">
            <v>箇所</v>
          </cell>
          <cell r="F106">
            <v>14</v>
          </cell>
          <cell r="G106">
            <v>630</v>
          </cell>
          <cell r="H106">
            <v>8820</v>
          </cell>
          <cell r="J106">
            <v>14</v>
          </cell>
          <cell r="K106">
            <v>450</v>
          </cell>
          <cell r="L106">
            <v>6300</v>
          </cell>
        </row>
        <row r="107">
          <cell r="B107" t="str">
            <v>ﾙｰﾌﾊﾞﾙｺﾆｰ手摺ｶﾞﾗｽｼｰﾙ打替</v>
          </cell>
          <cell r="D107" t="str">
            <v>5×5　両面</v>
          </cell>
          <cell r="E107" t="str">
            <v>ｍ</v>
          </cell>
          <cell r="F107">
            <v>1344</v>
          </cell>
          <cell r="G107">
            <v>490</v>
          </cell>
          <cell r="H107">
            <v>658560</v>
          </cell>
          <cell r="J107">
            <v>1280</v>
          </cell>
          <cell r="K107">
            <v>350</v>
          </cell>
          <cell r="L107">
            <v>448000</v>
          </cell>
        </row>
        <row r="108">
          <cell r="B108" t="str">
            <v>ﾊﾞﾙｺﾆｰ手摺ｶﾞﾗｽｼｰﾙ打替</v>
          </cell>
          <cell r="D108" t="str">
            <v>5×5　両面</v>
          </cell>
          <cell r="E108" t="str">
            <v>ｍ</v>
          </cell>
          <cell r="F108">
            <v>5712</v>
          </cell>
          <cell r="G108">
            <v>490</v>
          </cell>
          <cell r="H108">
            <v>2798880</v>
          </cell>
          <cell r="J108">
            <v>5440</v>
          </cell>
          <cell r="K108">
            <v>350</v>
          </cell>
          <cell r="L108">
            <v>1904000</v>
          </cell>
        </row>
        <row r="109">
          <cell r="B109" t="str">
            <v>廊下ｶﾞﾗｽｽｸﾘｰﾝ ｶﾞﾗｽｼｰﾙ打替</v>
          </cell>
          <cell r="D109" t="str">
            <v>5×5　両面</v>
          </cell>
          <cell r="E109" t="str">
            <v>ｍ</v>
          </cell>
          <cell r="F109">
            <v>218</v>
          </cell>
          <cell r="G109">
            <v>490</v>
          </cell>
          <cell r="H109">
            <v>106820</v>
          </cell>
          <cell r="J109">
            <v>218</v>
          </cell>
          <cell r="K109">
            <v>350</v>
          </cell>
          <cell r="L109">
            <v>76300</v>
          </cell>
        </row>
        <row r="110">
          <cell r="B110" t="str">
            <v>ﾊﾞﾙｺﾆｰ避難ﾊｯﾁ廻り　打替</v>
          </cell>
          <cell r="D110" t="str">
            <v>600×600</v>
          </cell>
          <cell r="E110" t="str">
            <v>箇所</v>
          </cell>
          <cell r="F110">
            <v>47</v>
          </cell>
          <cell r="G110">
            <v>2030</v>
          </cell>
          <cell r="H110">
            <v>95410</v>
          </cell>
          <cell r="J110">
            <v>47</v>
          </cell>
          <cell r="K110">
            <v>1440</v>
          </cell>
          <cell r="L110">
            <v>67680</v>
          </cell>
        </row>
        <row r="111">
          <cell r="B111" t="str">
            <v>屋上ＰＳ立上り 配管廻り 打替</v>
          </cell>
          <cell r="D111" t="str">
            <v>10×10三角打　φ150</v>
          </cell>
          <cell r="E111" t="str">
            <v>箇所</v>
          </cell>
          <cell r="F111">
            <v>6</v>
          </cell>
          <cell r="G111">
            <v>560</v>
          </cell>
          <cell r="H111">
            <v>3360</v>
          </cell>
          <cell r="J111">
            <v>6</v>
          </cell>
          <cell r="K111">
            <v>400</v>
          </cell>
          <cell r="L111">
            <v>2400</v>
          </cell>
        </row>
        <row r="112">
          <cell r="B112" t="str">
            <v>屋上PS立上ﾘ ﾍﾞﾝﾄﾞｷｬｯﾌﾟ廻ﾘ打替</v>
          </cell>
          <cell r="D112" t="str">
            <v>10×10三角打　φ180</v>
          </cell>
          <cell r="E112" t="str">
            <v>箇所</v>
          </cell>
          <cell r="F112">
            <v>10</v>
          </cell>
          <cell r="G112">
            <v>630</v>
          </cell>
          <cell r="H112">
            <v>6300</v>
          </cell>
          <cell r="J112">
            <v>10</v>
          </cell>
          <cell r="K112">
            <v>450</v>
          </cell>
          <cell r="L112">
            <v>4500</v>
          </cell>
        </row>
        <row r="113">
          <cell r="B113" t="str">
            <v>塔屋 ｱﾝﾃﾅ　ﾌﾟﾚｰﾄ廻り　打替</v>
          </cell>
          <cell r="D113" t="str">
            <v>10×10三角打　　180×80</v>
          </cell>
          <cell r="E113" t="str">
            <v>箇所</v>
          </cell>
          <cell r="F113">
            <v>3</v>
          </cell>
          <cell r="G113">
            <v>560</v>
          </cell>
          <cell r="H113">
            <v>1680</v>
          </cell>
          <cell r="J113">
            <v>3</v>
          </cell>
          <cell r="K113">
            <v>400</v>
          </cell>
          <cell r="L113">
            <v>1200</v>
          </cell>
        </row>
        <row r="114">
          <cell r="B114" t="str">
            <v>塔屋 ｱﾝﾃﾅ　ﾌﾟﾚｰﾄ廻り　打替</v>
          </cell>
          <cell r="D114" t="str">
            <v>10×10三角打　　80×80</v>
          </cell>
          <cell r="E114" t="str">
            <v>箇所</v>
          </cell>
          <cell r="F114">
            <v>12</v>
          </cell>
          <cell r="G114">
            <v>490</v>
          </cell>
          <cell r="H114">
            <v>5880</v>
          </cell>
          <cell r="J114">
            <v>12</v>
          </cell>
          <cell r="K114">
            <v>350</v>
          </cell>
          <cell r="L114">
            <v>4200</v>
          </cell>
        </row>
        <row r="115">
          <cell r="B115" t="str">
            <v>塔屋　避雷針　ﾌﾟﾚｰﾄ廻り　打替</v>
          </cell>
          <cell r="D115" t="str">
            <v>10×10三角打　　10×160</v>
          </cell>
          <cell r="E115" t="str">
            <v>箇所</v>
          </cell>
          <cell r="F115">
            <v>3</v>
          </cell>
          <cell r="G115">
            <v>490</v>
          </cell>
          <cell r="H115">
            <v>1470</v>
          </cell>
          <cell r="J115">
            <v>3</v>
          </cell>
          <cell r="K115">
            <v>350</v>
          </cell>
          <cell r="L115">
            <v>1050</v>
          </cell>
        </row>
        <row r="116">
          <cell r="B116" t="str">
            <v xml:space="preserve">ＥＸＰ－Ｊ廻り打替 </v>
          </cell>
          <cell r="D116" t="str">
            <v>15×10</v>
          </cell>
          <cell r="E116" t="str">
            <v>ｍ</v>
          </cell>
          <cell r="F116">
            <v>138</v>
          </cell>
          <cell r="G116">
            <v>980</v>
          </cell>
          <cell r="H116">
            <v>135240</v>
          </cell>
          <cell r="J116">
            <v>138</v>
          </cell>
          <cell r="K116">
            <v>700</v>
          </cell>
          <cell r="L116">
            <v>96600</v>
          </cell>
        </row>
        <row r="117">
          <cell r="B117" t="str">
            <v>横引きﾄﾞﾚﾝ呼樋廻り　打替</v>
          </cell>
          <cell r="D117" t="str">
            <v>10×10三角打　φ100</v>
          </cell>
          <cell r="E117" t="str">
            <v>箇所</v>
          </cell>
          <cell r="F117">
            <v>30</v>
          </cell>
          <cell r="G117">
            <v>630</v>
          </cell>
          <cell r="H117">
            <v>18900</v>
          </cell>
          <cell r="J117">
            <v>30</v>
          </cell>
          <cell r="K117">
            <v>450</v>
          </cell>
          <cell r="L117">
            <v>13500</v>
          </cell>
        </row>
        <row r="118">
          <cell r="B118" t="str">
            <v>庇天端貫通部廻り　打替</v>
          </cell>
          <cell r="D118" t="str">
            <v>10×10三角打　φ100</v>
          </cell>
          <cell r="E118" t="str">
            <v>箇所</v>
          </cell>
          <cell r="F118">
            <v>18</v>
          </cell>
          <cell r="G118">
            <v>630</v>
          </cell>
          <cell r="H118">
            <v>11340</v>
          </cell>
          <cell r="J118">
            <v>18</v>
          </cell>
          <cell r="K118">
            <v>450</v>
          </cell>
          <cell r="L118">
            <v>8100</v>
          </cell>
        </row>
        <row r="119">
          <cell r="B119" t="str">
            <v>竪樋　掴み金物　新設　雨掛り部分</v>
          </cell>
          <cell r="E119" t="str">
            <v>箇所</v>
          </cell>
          <cell r="F119">
            <v>96</v>
          </cell>
          <cell r="G119">
            <v>350</v>
          </cell>
          <cell r="H119">
            <v>33600</v>
          </cell>
          <cell r="J119">
            <v>96</v>
          </cell>
          <cell r="K119">
            <v>250</v>
          </cell>
          <cell r="L119">
            <v>24000</v>
          </cell>
        </row>
        <row r="120">
          <cell r="B120" t="str">
            <v>通気管　掴み金物　新設</v>
          </cell>
          <cell r="E120" t="str">
            <v>箇所</v>
          </cell>
          <cell r="F120">
            <v>92</v>
          </cell>
          <cell r="G120">
            <v>350</v>
          </cell>
          <cell r="H120">
            <v>32200</v>
          </cell>
          <cell r="J120">
            <v>92</v>
          </cell>
          <cell r="K120">
            <v>250</v>
          </cell>
          <cell r="L120">
            <v>23000</v>
          </cell>
        </row>
        <row r="121">
          <cell r="B121" t="str">
            <v>廊下竪樋貫通部　新設</v>
          </cell>
          <cell r="D121" t="str">
            <v>10×10三角打　φ100</v>
          </cell>
          <cell r="E121" t="str">
            <v>箇所</v>
          </cell>
          <cell r="F121">
            <v>83</v>
          </cell>
          <cell r="G121">
            <v>630</v>
          </cell>
          <cell r="H121">
            <v>52290</v>
          </cell>
          <cell r="J121">
            <v>83</v>
          </cell>
          <cell r="K121">
            <v>450</v>
          </cell>
          <cell r="L121">
            <v>37350</v>
          </cell>
        </row>
        <row r="122">
          <cell r="B122" t="str">
            <v>ﾊﾞﾙｺﾆｰ竪樋貫通部　新設</v>
          </cell>
          <cell r="D122" t="str">
            <v>10×10三角打　φ100</v>
          </cell>
          <cell r="E122" t="str">
            <v>箇所</v>
          </cell>
          <cell r="F122">
            <v>124</v>
          </cell>
          <cell r="G122">
            <v>630</v>
          </cell>
          <cell r="H122">
            <v>78120</v>
          </cell>
          <cell r="J122">
            <v>124</v>
          </cell>
          <cell r="K122">
            <v>450</v>
          </cell>
          <cell r="L122">
            <v>55800</v>
          </cell>
        </row>
        <row r="123">
          <cell r="B123" t="str">
            <v>庇天端～壁取合　打替</v>
          </cell>
          <cell r="D123" t="str">
            <v>15×10</v>
          </cell>
          <cell r="E123" t="str">
            <v>ｍ</v>
          </cell>
          <cell r="F123">
            <v>219</v>
          </cell>
          <cell r="G123">
            <v>840</v>
          </cell>
          <cell r="H123">
            <v>183960</v>
          </cell>
          <cell r="J123">
            <v>219</v>
          </cell>
          <cell r="K123">
            <v>600</v>
          </cell>
          <cell r="L123">
            <v>131400</v>
          </cell>
        </row>
        <row r="124">
          <cell r="B124" t="str">
            <v>小庇天端取合　新設</v>
          </cell>
          <cell r="D124" t="str">
            <v>10×10　三角打</v>
          </cell>
          <cell r="E124" t="str">
            <v>ｍ</v>
          </cell>
          <cell r="F124">
            <v>82.1</v>
          </cell>
          <cell r="G124">
            <v>700</v>
          </cell>
          <cell r="H124">
            <v>57469.999999999993</v>
          </cell>
          <cell r="J124">
            <v>82.1</v>
          </cell>
          <cell r="K124">
            <v>500</v>
          </cell>
          <cell r="L124">
            <v>41050</v>
          </cell>
        </row>
        <row r="125">
          <cell r="B125" t="str">
            <v>出窓天端取合　新設</v>
          </cell>
          <cell r="D125" t="str">
            <v>10×10　三角打</v>
          </cell>
          <cell r="E125" t="str">
            <v>ｍ</v>
          </cell>
          <cell r="F125">
            <v>87.3</v>
          </cell>
          <cell r="G125">
            <v>700</v>
          </cell>
          <cell r="H125">
            <v>61110</v>
          </cell>
          <cell r="J125">
            <v>87.3</v>
          </cell>
          <cell r="K125">
            <v>500</v>
          </cell>
          <cell r="L125">
            <v>43650</v>
          </cell>
        </row>
        <row r="126">
          <cell r="B126" t="str">
            <v>集会室棟小庇天端取合　新設</v>
          </cell>
          <cell r="D126" t="str">
            <v>10×10　三角打</v>
          </cell>
          <cell r="E126" t="str">
            <v>ｍ</v>
          </cell>
          <cell r="F126">
            <v>9.1999999999999993</v>
          </cell>
          <cell r="G126">
            <v>700</v>
          </cell>
          <cell r="H126">
            <v>6439.9999999999991</v>
          </cell>
          <cell r="J126">
            <v>9.1999999999999993</v>
          </cell>
          <cell r="K126">
            <v>500</v>
          </cell>
          <cell r="L126">
            <v>4600</v>
          </cell>
        </row>
        <row r="127">
          <cell r="B127" t="str">
            <v>ﾎｰｽ格納箱･非常ｺﾝｾﾝﾄ　打替</v>
          </cell>
          <cell r="D127" t="str">
            <v>15×10　三方</v>
          </cell>
          <cell r="E127" t="str">
            <v>ｍ</v>
          </cell>
          <cell r="F127">
            <v>7.4</v>
          </cell>
          <cell r="G127">
            <v>770</v>
          </cell>
          <cell r="H127">
            <v>5698</v>
          </cell>
          <cell r="J127">
            <v>7.4</v>
          </cell>
          <cell r="K127">
            <v>550</v>
          </cell>
          <cell r="L127">
            <v>4070</v>
          </cell>
        </row>
        <row r="128">
          <cell r="B128" t="str">
            <v>放水口　打替</v>
          </cell>
          <cell r="D128" t="str">
            <v>15×10　三方</v>
          </cell>
          <cell r="E128" t="str">
            <v>ｍ</v>
          </cell>
          <cell r="F128">
            <v>12.7</v>
          </cell>
          <cell r="G128">
            <v>770</v>
          </cell>
          <cell r="H128">
            <v>9779</v>
          </cell>
          <cell r="J128">
            <v>12.7</v>
          </cell>
          <cell r="K128">
            <v>550</v>
          </cell>
          <cell r="L128">
            <v>6985</v>
          </cell>
        </row>
        <row r="129">
          <cell r="B129" t="str">
            <v>各所　盤廻り　打替</v>
          </cell>
          <cell r="D129" t="str">
            <v>10×10　三角打</v>
          </cell>
          <cell r="E129" t="str">
            <v>ｍ</v>
          </cell>
          <cell r="F129">
            <v>11.4</v>
          </cell>
          <cell r="G129">
            <v>700</v>
          </cell>
          <cell r="H129">
            <v>7980</v>
          </cell>
          <cell r="J129">
            <v>11.4</v>
          </cell>
          <cell r="K129">
            <v>500</v>
          </cell>
          <cell r="L129">
            <v>5700</v>
          </cell>
        </row>
        <row r="130">
          <cell r="B130" t="str">
            <v>ｳｪｻﾞｰｶﾊﾞｰ付ﾍﾞﾝﾄﾞｷｬｯﾌﾟ　新設</v>
          </cell>
          <cell r="D130" t="str">
            <v>10×10　三角打　　φ150</v>
          </cell>
          <cell r="E130" t="str">
            <v>箇所</v>
          </cell>
          <cell r="F130">
            <v>26</v>
          </cell>
          <cell r="G130">
            <v>560</v>
          </cell>
          <cell r="H130">
            <v>14560</v>
          </cell>
          <cell r="J130">
            <v>26</v>
          </cell>
          <cell r="K130">
            <v>400</v>
          </cell>
          <cell r="L130">
            <v>10400</v>
          </cell>
        </row>
        <row r="131">
          <cell r="B131" t="str">
            <v>ｳｪｻﾞｰｶﾊﾞｰ付ﾍﾞﾝﾄﾞｷｬｯﾌﾟ　新設</v>
          </cell>
          <cell r="D131" t="str">
            <v>10×10　三角打　　φ100</v>
          </cell>
          <cell r="E131" t="str">
            <v>箇所</v>
          </cell>
          <cell r="F131">
            <v>25</v>
          </cell>
          <cell r="G131">
            <v>630</v>
          </cell>
          <cell r="H131">
            <v>15750</v>
          </cell>
          <cell r="J131">
            <v>25</v>
          </cell>
          <cell r="K131">
            <v>450</v>
          </cell>
          <cell r="L131">
            <v>11250</v>
          </cell>
        </row>
        <row r="132">
          <cell r="B132" t="str">
            <v>天井換気ﾊﾟｲﾌﾟ雨掛り部　打替</v>
          </cell>
          <cell r="D132" t="str">
            <v>10×10　三角打　　φ50</v>
          </cell>
          <cell r="E132" t="str">
            <v>箇所</v>
          </cell>
          <cell r="F132">
            <v>20</v>
          </cell>
          <cell r="G132">
            <v>560</v>
          </cell>
          <cell r="H132">
            <v>11200</v>
          </cell>
          <cell r="J132">
            <v>20</v>
          </cell>
          <cell r="K132">
            <v>400</v>
          </cell>
          <cell r="L132">
            <v>8000</v>
          </cell>
        </row>
        <row r="133">
          <cell r="B133" t="str">
            <v>屋上　笠木伸縮目地　打替</v>
          </cell>
          <cell r="D133" t="str">
            <v>20×10　</v>
          </cell>
          <cell r="E133" t="str">
            <v>ｍ</v>
          </cell>
          <cell r="F133">
            <v>181</v>
          </cell>
          <cell r="G133">
            <v>1050</v>
          </cell>
          <cell r="H133">
            <v>190050</v>
          </cell>
          <cell r="J133">
            <v>181</v>
          </cell>
          <cell r="K133">
            <v>750</v>
          </cell>
          <cell r="L133">
            <v>135750</v>
          </cell>
        </row>
        <row r="134">
          <cell r="B134" t="str">
            <v>屋上　立上ﾘ伸縮目地　打替</v>
          </cell>
          <cell r="D134" t="str">
            <v>15×10　</v>
          </cell>
          <cell r="E134" t="str">
            <v>ｍ</v>
          </cell>
          <cell r="F134">
            <v>90.4</v>
          </cell>
          <cell r="G134">
            <v>980</v>
          </cell>
          <cell r="H134">
            <v>88592</v>
          </cell>
          <cell r="J134">
            <v>90.4</v>
          </cell>
          <cell r="K134">
            <v>700</v>
          </cell>
          <cell r="L134">
            <v>63280.000000000007</v>
          </cell>
        </row>
        <row r="135">
          <cell r="B135" t="str">
            <v>屋上　アゴ取合　打替</v>
          </cell>
          <cell r="D135" t="str">
            <v>20×10　</v>
          </cell>
          <cell r="E135" t="str">
            <v>ｍ</v>
          </cell>
          <cell r="F135">
            <v>197</v>
          </cell>
          <cell r="G135">
            <v>1050</v>
          </cell>
          <cell r="H135">
            <v>206850</v>
          </cell>
          <cell r="J135">
            <v>197</v>
          </cell>
          <cell r="K135">
            <v>750</v>
          </cell>
          <cell r="L135">
            <v>147750</v>
          </cell>
        </row>
        <row r="136">
          <cell r="B136" t="str">
            <v>屋上ｶﾞﾗｽ庇廻りｺﾝｸﾘｰﾄ取合打替</v>
          </cell>
          <cell r="D136" t="str">
            <v>20×10　</v>
          </cell>
          <cell r="E136" t="str">
            <v>ｍ</v>
          </cell>
          <cell r="F136">
            <v>42.2</v>
          </cell>
          <cell r="G136">
            <v>1050</v>
          </cell>
          <cell r="H136">
            <v>44310</v>
          </cell>
          <cell r="J136">
            <v>42.2</v>
          </cell>
          <cell r="K136">
            <v>750</v>
          </cell>
          <cell r="L136">
            <v>31650.000000000004</v>
          </cell>
        </row>
        <row r="137">
          <cell r="B137" t="str">
            <v>屋上ｶﾞﾗｽ庇 ｶﾞﾗｽｼｰﾙ 打替</v>
          </cell>
          <cell r="D137" t="str">
            <v>5×5　　片面</v>
          </cell>
          <cell r="E137" t="str">
            <v>ｍ</v>
          </cell>
          <cell r="F137">
            <v>101</v>
          </cell>
          <cell r="G137">
            <v>490</v>
          </cell>
          <cell r="H137">
            <v>49490</v>
          </cell>
          <cell r="I137" t="str">
            <v xml:space="preserve"> 水抜き穴有り</v>
          </cell>
          <cell r="J137">
            <v>101</v>
          </cell>
          <cell r="K137">
            <v>350</v>
          </cell>
          <cell r="L137">
            <v>35350</v>
          </cell>
        </row>
        <row r="138">
          <cell r="B138" t="str">
            <v>外部窓　目隠し　ｶﾞﾗｽｼｰﾙ打替</v>
          </cell>
          <cell r="D138" t="str">
            <v>5×5　　両面</v>
          </cell>
          <cell r="E138" t="str">
            <v>ｍ</v>
          </cell>
          <cell r="F138">
            <v>281</v>
          </cell>
          <cell r="G138">
            <v>490</v>
          </cell>
          <cell r="H138">
            <v>137690</v>
          </cell>
          <cell r="J138">
            <v>281</v>
          </cell>
          <cell r="K138">
            <v>350</v>
          </cell>
          <cell r="L138">
            <v>98350</v>
          </cell>
        </row>
        <row r="139">
          <cell r="B139" t="str">
            <v>その他雑ｼｰﾘﾝｸﾞ</v>
          </cell>
          <cell r="E139" t="str">
            <v>式</v>
          </cell>
          <cell r="F139">
            <v>1</v>
          </cell>
          <cell r="G139">
            <v>49350</v>
          </cell>
          <cell r="H139">
            <v>49350</v>
          </cell>
          <cell r="J139">
            <v>1</v>
          </cell>
          <cell r="K139">
            <v>35000</v>
          </cell>
          <cell r="L139">
            <v>35000</v>
          </cell>
        </row>
        <row r="155">
          <cell r="H155">
            <v>0</v>
          </cell>
          <cell r="L155">
            <v>0</v>
          </cell>
        </row>
        <row r="156">
          <cell r="D156" t="str">
            <v>４.ｼｰﾘﾝｸﾞ工事</v>
          </cell>
          <cell r="G156" t="str">
            <v>小    計</v>
          </cell>
          <cell r="H156">
            <v>11711599</v>
          </cell>
          <cell r="K156" t="str">
            <v>小    計</v>
          </cell>
          <cell r="L156">
            <v>8106355</v>
          </cell>
        </row>
        <row r="157">
          <cell r="A157" t="str">
            <v>５.外壁塗装工事</v>
          </cell>
        </row>
        <row r="158">
          <cell r="H158">
            <v>0</v>
          </cell>
          <cell r="L158">
            <v>0</v>
          </cell>
        </row>
        <row r="159">
          <cell r="B159" t="str">
            <v>外壁一般　（非雨掛り）</v>
          </cell>
          <cell r="D159" t="str">
            <v>１液水性反応硬化形ｼﾘｺﾝ樹脂塗料</v>
          </cell>
          <cell r="E159" t="str">
            <v>㎡</v>
          </cell>
          <cell r="F159">
            <v>2591</v>
          </cell>
          <cell r="G159">
            <v>1260</v>
          </cell>
          <cell r="H159">
            <v>3264660</v>
          </cell>
          <cell r="J159">
            <v>2468</v>
          </cell>
          <cell r="K159">
            <v>900</v>
          </cell>
          <cell r="L159">
            <v>2221200</v>
          </cell>
          <cell r="O159" t="str">
            <v>　16.5　㎡／戸数</v>
          </cell>
        </row>
        <row r="160">
          <cell r="B160" t="str">
            <v>外壁一般　（雨掛り）</v>
          </cell>
          <cell r="D160" t="str">
            <v>１液水性反応硬化形ｼﾘｺﾝ樹脂塗料</v>
          </cell>
          <cell r="E160" t="str">
            <v>㎡</v>
          </cell>
          <cell r="F160">
            <v>3782</v>
          </cell>
          <cell r="G160">
            <v>1260</v>
          </cell>
          <cell r="H160">
            <v>4765320</v>
          </cell>
          <cell r="J160">
            <v>3602</v>
          </cell>
          <cell r="K160">
            <v>900</v>
          </cell>
          <cell r="L160">
            <v>3241800</v>
          </cell>
          <cell r="O160" t="str">
            <v>　24.09　㎡／戸数</v>
          </cell>
        </row>
        <row r="161">
          <cell r="B161" t="str">
            <v>外壁腰壁　平滑仕上げ</v>
          </cell>
          <cell r="D161" t="str">
            <v>１液水性反応硬化形ｼﾘｺﾝ樹脂塗料</v>
          </cell>
          <cell r="E161" t="str">
            <v>㎡</v>
          </cell>
          <cell r="F161">
            <v>80.2</v>
          </cell>
          <cell r="G161">
            <v>1190</v>
          </cell>
          <cell r="H161">
            <v>95438</v>
          </cell>
          <cell r="J161">
            <v>80.2</v>
          </cell>
          <cell r="K161">
            <v>850</v>
          </cell>
          <cell r="L161">
            <v>68170</v>
          </cell>
        </row>
        <row r="162">
          <cell r="B162" t="str">
            <v>ﾍﾟﾝﾄﾊｳｽ　内壁</v>
          </cell>
          <cell r="D162" t="str">
            <v>１液水性反応硬化形ｼﾘｺﾝ樹脂塗料</v>
          </cell>
          <cell r="E162" t="str">
            <v>㎡</v>
          </cell>
          <cell r="F162">
            <v>58.5</v>
          </cell>
          <cell r="G162">
            <v>1260</v>
          </cell>
          <cell r="H162">
            <v>73710</v>
          </cell>
          <cell r="J162">
            <v>58.5</v>
          </cell>
          <cell r="K162">
            <v>900</v>
          </cell>
          <cell r="L162">
            <v>52650</v>
          </cell>
        </row>
        <row r="163">
          <cell r="B163" t="str">
            <v>ﾍﾟﾝﾄﾊｳｽ　外壁天端　W=150</v>
          </cell>
          <cell r="D163" t="str">
            <v>１液水性反応硬化形ｼﾘｺﾝ樹脂塗料</v>
          </cell>
          <cell r="E163" t="str">
            <v>ｍ</v>
          </cell>
          <cell r="F163">
            <v>24.5</v>
          </cell>
          <cell r="G163">
            <v>630</v>
          </cell>
          <cell r="H163">
            <v>15435</v>
          </cell>
          <cell r="I163" t="str">
            <v xml:space="preserve">  3.7 ㎡</v>
          </cell>
          <cell r="J163">
            <v>24.5</v>
          </cell>
          <cell r="K163">
            <v>450</v>
          </cell>
          <cell r="L163">
            <v>11025</v>
          </cell>
        </row>
        <row r="164">
          <cell r="B164" t="str">
            <v>屋上廻り軒先ﾊﾟﾗﾍﾟｯﾄ</v>
          </cell>
          <cell r="D164" t="str">
            <v>１液水性反応硬化形ｼﾘｺﾝ樹脂塗料</v>
          </cell>
          <cell r="E164" t="str">
            <v>㎡</v>
          </cell>
          <cell r="F164">
            <v>104</v>
          </cell>
          <cell r="G164">
            <v>1260</v>
          </cell>
          <cell r="H164">
            <v>131040</v>
          </cell>
          <cell r="J164">
            <v>104</v>
          </cell>
          <cell r="K164">
            <v>900</v>
          </cell>
          <cell r="L164">
            <v>93600</v>
          </cell>
        </row>
        <row r="165">
          <cell r="B165" t="str">
            <v>大庇　天井　（揚裏）</v>
          </cell>
          <cell r="D165" t="str">
            <v>低臭型NADｱｸﾘﾙ樹脂塗料</v>
          </cell>
          <cell r="E165" t="str">
            <v>㎡</v>
          </cell>
          <cell r="F165">
            <v>215</v>
          </cell>
          <cell r="G165">
            <v>840</v>
          </cell>
          <cell r="H165">
            <v>180600</v>
          </cell>
          <cell r="J165">
            <v>215</v>
          </cell>
          <cell r="K165">
            <v>600</v>
          </cell>
          <cell r="L165">
            <v>129000</v>
          </cell>
        </row>
        <row r="166">
          <cell r="B166" t="str">
            <v>大庇　軒先</v>
          </cell>
          <cell r="D166" t="str">
            <v>１液水性反応硬化形ｼﾘｺﾝ樹脂塗料</v>
          </cell>
          <cell r="E166" t="str">
            <v>㎡</v>
          </cell>
          <cell r="F166">
            <v>44.9</v>
          </cell>
          <cell r="G166">
            <v>1260</v>
          </cell>
          <cell r="H166">
            <v>56574</v>
          </cell>
          <cell r="J166">
            <v>44.9</v>
          </cell>
          <cell r="K166">
            <v>900</v>
          </cell>
          <cell r="L166">
            <v>40410</v>
          </cell>
        </row>
        <row r="167">
          <cell r="B167" t="str">
            <v>窓小庇　天井　（揚裏）</v>
          </cell>
          <cell r="D167" t="str">
            <v>低臭型NADｱｸﾘﾙ樹脂塗料</v>
          </cell>
          <cell r="E167" t="str">
            <v>㎡</v>
          </cell>
          <cell r="F167">
            <v>26.7</v>
          </cell>
          <cell r="G167">
            <v>840</v>
          </cell>
          <cell r="H167">
            <v>22428</v>
          </cell>
          <cell r="J167">
            <v>26.7</v>
          </cell>
          <cell r="K167">
            <v>600</v>
          </cell>
          <cell r="L167">
            <v>16020</v>
          </cell>
        </row>
        <row r="168">
          <cell r="B168" t="str">
            <v>窓小庇　軒先見付</v>
          </cell>
          <cell r="D168" t="str">
            <v>１液水性反応硬化形ｼﾘｺﾝ樹脂塗料</v>
          </cell>
          <cell r="E168" t="str">
            <v>㎡</v>
          </cell>
          <cell r="F168">
            <v>17.7</v>
          </cell>
          <cell r="G168">
            <v>1260</v>
          </cell>
          <cell r="H168">
            <v>22302</v>
          </cell>
          <cell r="J168">
            <v>17.7</v>
          </cell>
          <cell r="K168">
            <v>900</v>
          </cell>
          <cell r="L168">
            <v>15930</v>
          </cell>
        </row>
        <row r="169">
          <cell r="B169" t="str">
            <v>出窓　天井</v>
          </cell>
          <cell r="D169" t="str">
            <v>１液水性反応硬化形ｼﾘｺﾝ樹脂塗料</v>
          </cell>
          <cell r="E169" t="str">
            <v>㎡</v>
          </cell>
          <cell r="F169">
            <v>32.9</v>
          </cell>
          <cell r="G169">
            <v>1260</v>
          </cell>
          <cell r="H169">
            <v>41454</v>
          </cell>
          <cell r="J169">
            <v>32.9</v>
          </cell>
          <cell r="K169">
            <v>900</v>
          </cell>
          <cell r="L169">
            <v>29610</v>
          </cell>
        </row>
        <row r="170">
          <cell r="B170" t="str">
            <v>出窓　側壁</v>
          </cell>
          <cell r="D170" t="str">
            <v>１液水性反応硬化形ｼﾘｺﾝ樹脂塗料</v>
          </cell>
          <cell r="E170" t="str">
            <v>㎡</v>
          </cell>
          <cell r="F170">
            <v>101</v>
          </cell>
          <cell r="G170">
            <v>1260</v>
          </cell>
          <cell r="H170">
            <v>127260</v>
          </cell>
          <cell r="J170">
            <v>101</v>
          </cell>
          <cell r="K170">
            <v>900</v>
          </cell>
          <cell r="L170">
            <v>90900</v>
          </cell>
        </row>
        <row r="171">
          <cell r="G171">
            <v>0</v>
          </cell>
        </row>
        <row r="172">
          <cell r="A172" t="str">
            <v>（廊下）</v>
          </cell>
          <cell r="G172">
            <v>0</v>
          </cell>
          <cell r="H172">
            <v>0</v>
          </cell>
          <cell r="L172">
            <v>0</v>
          </cell>
        </row>
        <row r="173">
          <cell r="B173" t="str">
            <v>廊下　手摺内壁</v>
          </cell>
          <cell r="D173" t="str">
            <v>１液水性反応硬化形ｼﾘｺﾝ樹脂塗料</v>
          </cell>
          <cell r="E173" t="str">
            <v>㎡</v>
          </cell>
          <cell r="F173">
            <v>966</v>
          </cell>
          <cell r="G173">
            <v>1260</v>
          </cell>
          <cell r="H173">
            <v>1217160</v>
          </cell>
          <cell r="J173">
            <v>920</v>
          </cell>
          <cell r="K173">
            <v>900</v>
          </cell>
          <cell r="L173">
            <v>828000</v>
          </cell>
        </row>
        <row r="174">
          <cell r="B174" t="str">
            <v>廊下　手摺天端　 W=150</v>
          </cell>
          <cell r="D174" t="str">
            <v>１液水性反応硬化形ｼﾘｺﾝ樹脂塗料</v>
          </cell>
          <cell r="E174" t="str">
            <v>ｍ</v>
          </cell>
          <cell r="F174">
            <v>835</v>
          </cell>
          <cell r="G174">
            <v>630</v>
          </cell>
          <cell r="H174">
            <v>526050</v>
          </cell>
          <cell r="I174" t="str">
            <v xml:space="preserve">  119.3 ㎡</v>
          </cell>
          <cell r="J174">
            <v>795</v>
          </cell>
          <cell r="K174">
            <v>450</v>
          </cell>
          <cell r="L174">
            <v>357750</v>
          </cell>
        </row>
        <row r="175">
          <cell r="B175" t="str">
            <v>廊下　手摺外壁</v>
          </cell>
          <cell r="D175" t="str">
            <v>１液水性反応硬化形ｼﾘｺﾝ樹脂塗料</v>
          </cell>
          <cell r="E175" t="str">
            <v>㎡</v>
          </cell>
          <cell r="F175">
            <v>1352</v>
          </cell>
          <cell r="G175">
            <v>1260</v>
          </cell>
          <cell r="H175">
            <v>1703520</v>
          </cell>
          <cell r="J175">
            <v>1288</v>
          </cell>
          <cell r="K175">
            <v>900</v>
          </cell>
          <cell r="L175">
            <v>1159200</v>
          </cell>
        </row>
        <row r="176">
          <cell r="B176" t="str">
            <v>廊下　天井　　ｺﾝｸﾘｰﾄ面</v>
          </cell>
          <cell r="D176" t="str">
            <v>低臭型NADｱｸﾘﾙ樹脂塗料</v>
          </cell>
          <cell r="E176" t="str">
            <v>㎡</v>
          </cell>
          <cell r="F176">
            <v>1042</v>
          </cell>
          <cell r="G176">
            <v>840</v>
          </cell>
          <cell r="H176">
            <v>875280</v>
          </cell>
          <cell r="J176">
            <v>992</v>
          </cell>
          <cell r="K176">
            <v>600</v>
          </cell>
          <cell r="L176">
            <v>595200</v>
          </cell>
        </row>
        <row r="177">
          <cell r="B177" t="str">
            <v>廊下　天井　　石綿板面</v>
          </cell>
          <cell r="D177" t="str">
            <v>低臭型NADｱｸﾘﾙ樹脂塗料</v>
          </cell>
          <cell r="E177" t="str">
            <v>㎡</v>
          </cell>
          <cell r="F177">
            <v>114</v>
          </cell>
          <cell r="G177">
            <v>840</v>
          </cell>
          <cell r="H177">
            <v>95760</v>
          </cell>
          <cell r="J177">
            <v>114</v>
          </cell>
          <cell r="K177">
            <v>600</v>
          </cell>
          <cell r="L177">
            <v>68400</v>
          </cell>
        </row>
        <row r="178">
          <cell r="B178" t="str">
            <v>廊下　梁</v>
          </cell>
          <cell r="D178" t="str">
            <v>１液水性反応硬化形ｼﾘｺﾝ樹脂塗料</v>
          </cell>
          <cell r="E178" t="str">
            <v>㎡</v>
          </cell>
          <cell r="F178">
            <v>82.5</v>
          </cell>
          <cell r="G178">
            <v>1260</v>
          </cell>
          <cell r="H178">
            <v>103950</v>
          </cell>
          <cell r="J178">
            <v>82.5</v>
          </cell>
          <cell r="K178">
            <v>900</v>
          </cell>
          <cell r="L178">
            <v>74250</v>
          </cell>
        </row>
        <row r="179">
          <cell r="A179" t="str">
            <v>（バルコニー）</v>
          </cell>
          <cell r="G179">
            <v>0</v>
          </cell>
          <cell r="H179">
            <v>0</v>
          </cell>
          <cell r="L179">
            <v>0</v>
          </cell>
        </row>
        <row r="180">
          <cell r="B180" t="str">
            <v>ﾊﾞﾙｺﾆｰ　手摺内壁</v>
          </cell>
          <cell r="D180" t="str">
            <v>１液水性反応硬化形ｼﾘｺﾝ樹脂塗料</v>
          </cell>
          <cell r="E180" t="str">
            <v>㎡</v>
          </cell>
          <cell r="F180">
            <v>668</v>
          </cell>
          <cell r="G180">
            <v>1260</v>
          </cell>
          <cell r="H180">
            <v>841680</v>
          </cell>
          <cell r="J180">
            <v>636</v>
          </cell>
          <cell r="K180">
            <v>900</v>
          </cell>
          <cell r="L180">
            <v>572400</v>
          </cell>
        </row>
        <row r="181">
          <cell r="B181" t="str">
            <v>ﾊﾞﾙｺﾆｰ　手摺天端　 W=150</v>
          </cell>
          <cell r="D181" t="str">
            <v>１液水性反応硬化形ｼﾘｺﾝ樹脂塗料</v>
          </cell>
          <cell r="E181" t="str">
            <v>ｍ</v>
          </cell>
          <cell r="F181">
            <v>528</v>
          </cell>
          <cell r="G181">
            <v>630</v>
          </cell>
          <cell r="H181">
            <v>332640</v>
          </cell>
          <cell r="I181" t="str">
            <v xml:space="preserve">  75.5 ㎡</v>
          </cell>
          <cell r="J181">
            <v>503</v>
          </cell>
          <cell r="K181">
            <v>450</v>
          </cell>
          <cell r="L181">
            <v>226350</v>
          </cell>
        </row>
        <row r="182">
          <cell r="B182" t="str">
            <v>ﾊﾞﾙｺﾆｰ　手摺外壁</v>
          </cell>
          <cell r="D182" t="str">
            <v>１液水性反応硬化形ｼﾘｺﾝ樹脂塗料</v>
          </cell>
          <cell r="E182" t="str">
            <v>㎡</v>
          </cell>
          <cell r="F182">
            <v>1102</v>
          </cell>
          <cell r="G182">
            <v>1260</v>
          </cell>
          <cell r="H182">
            <v>1388520</v>
          </cell>
          <cell r="J182">
            <v>1050</v>
          </cell>
          <cell r="K182">
            <v>900</v>
          </cell>
          <cell r="L182">
            <v>945000</v>
          </cell>
        </row>
        <row r="183">
          <cell r="B183" t="str">
            <v>ﾊﾞﾙｺﾆｰ　天井</v>
          </cell>
          <cell r="D183" t="str">
            <v>低臭型NADｱｸﾘﾙ樹脂塗料</v>
          </cell>
          <cell r="E183" t="str">
            <v>㎡</v>
          </cell>
          <cell r="F183">
            <v>1244</v>
          </cell>
          <cell r="G183">
            <v>840</v>
          </cell>
          <cell r="H183">
            <v>1044960</v>
          </cell>
          <cell r="J183">
            <v>1184</v>
          </cell>
          <cell r="K183">
            <v>600</v>
          </cell>
          <cell r="L183">
            <v>710400</v>
          </cell>
        </row>
        <row r="184">
          <cell r="B184" t="str">
            <v>ﾊﾞﾙｺﾆｰ隔板　 1020×1800</v>
          </cell>
          <cell r="E184" t="str">
            <v>箇所</v>
          </cell>
          <cell r="F184">
            <v>124</v>
          </cell>
          <cell r="G184">
            <v>3100</v>
          </cell>
          <cell r="H184">
            <v>384400</v>
          </cell>
          <cell r="I184" t="str">
            <v xml:space="preserve">  3.67 ㎡/ヶ所</v>
          </cell>
          <cell r="J184">
            <v>124</v>
          </cell>
          <cell r="K184">
            <v>2202</v>
          </cell>
          <cell r="L184">
            <v>273048</v>
          </cell>
          <cell r="N184">
            <v>2</v>
          </cell>
          <cell r="O184">
            <v>1020</v>
          </cell>
          <cell r="P184">
            <v>1800</v>
          </cell>
          <cell r="Q184">
            <v>3.6720000000000002</v>
          </cell>
        </row>
        <row r="185">
          <cell r="G185">
            <v>0</v>
          </cell>
          <cell r="H185">
            <v>0</v>
          </cell>
          <cell r="L185">
            <v>0</v>
          </cell>
        </row>
        <row r="186">
          <cell r="A186" t="str">
            <v>（外部階段）</v>
          </cell>
          <cell r="G186">
            <v>0</v>
          </cell>
          <cell r="H186">
            <v>0</v>
          </cell>
          <cell r="L186">
            <v>0</v>
          </cell>
        </row>
        <row r="187">
          <cell r="B187" t="str">
            <v>階段　手摺外壁</v>
          </cell>
          <cell r="D187" t="str">
            <v>１液水性反応硬化形ｼﾘｺﾝ樹脂塗料</v>
          </cell>
          <cell r="E187" t="str">
            <v>㎡</v>
          </cell>
          <cell r="F187">
            <v>4.0999999999999996</v>
          </cell>
          <cell r="G187">
            <v>1260</v>
          </cell>
          <cell r="H187">
            <v>5166</v>
          </cell>
          <cell r="J187">
            <v>4.0999999999999996</v>
          </cell>
          <cell r="K187">
            <v>900</v>
          </cell>
          <cell r="L187">
            <v>3689.9999999999995</v>
          </cell>
        </row>
        <row r="188">
          <cell r="B188" t="str">
            <v>階段　天井　段裏共</v>
          </cell>
          <cell r="D188" t="str">
            <v>低臭型NADｱｸﾘﾙ樹脂塗料</v>
          </cell>
          <cell r="E188" t="str">
            <v>㎡</v>
          </cell>
          <cell r="F188">
            <v>6.3</v>
          </cell>
          <cell r="G188">
            <v>840</v>
          </cell>
          <cell r="H188">
            <v>5292</v>
          </cell>
          <cell r="J188">
            <v>6.3</v>
          </cell>
          <cell r="K188">
            <v>600</v>
          </cell>
          <cell r="L188">
            <v>3780</v>
          </cell>
        </row>
        <row r="189">
          <cell r="B189" t="str">
            <v>階段　梁</v>
          </cell>
          <cell r="D189" t="str">
            <v>１液水性反応硬化形ｼﾘｺﾝ樹脂塗料</v>
          </cell>
          <cell r="E189" t="str">
            <v>㎡</v>
          </cell>
          <cell r="F189">
            <v>5.6</v>
          </cell>
          <cell r="G189">
            <v>1260</v>
          </cell>
          <cell r="H189">
            <v>7056</v>
          </cell>
          <cell r="J189">
            <v>5.6</v>
          </cell>
          <cell r="K189">
            <v>900</v>
          </cell>
          <cell r="L189">
            <v>5040</v>
          </cell>
        </row>
        <row r="190">
          <cell r="G190">
            <v>0</v>
          </cell>
          <cell r="H190">
            <v>0</v>
          </cell>
          <cell r="L190">
            <v>0</v>
          </cell>
        </row>
        <row r="191">
          <cell r="A191" t="str">
            <v>（内部階段室）</v>
          </cell>
          <cell r="G191">
            <v>0</v>
          </cell>
          <cell r="H191">
            <v>0</v>
          </cell>
          <cell r="L191">
            <v>0</v>
          </cell>
        </row>
        <row r="192">
          <cell r="B192" t="str">
            <v>階段　内壁</v>
          </cell>
          <cell r="D192" t="str">
            <v>１液水性反応硬化形ｼﾘｺﾝ樹脂塗料</v>
          </cell>
          <cell r="E192" t="str">
            <v>㎡</v>
          </cell>
          <cell r="F192">
            <v>503</v>
          </cell>
          <cell r="G192">
            <v>1260</v>
          </cell>
          <cell r="H192">
            <v>633780</v>
          </cell>
          <cell r="J192">
            <v>503</v>
          </cell>
          <cell r="K192">
            <v>900</v>
          </cell>
          <cell r="L192">
            <v>452700</v>
          </cell>
        </row>
        <row r="193">
          <cell r="B193" t="str">
            <v>階段　中央壁</v>
          </cell>
          <cell r="D193" t="str">
            <v>１液水性反応硬化形ｼﾘｺﾝ樹脂塗料</v>
          </cell>
          <cell r="E193" t="str">
            <v>㎡</v>
          </cell>
          <cell r="F193">
            <v>86</v>
          </cell>
          <cell r="G193">
            <v>1260</v>
          </cell>
          <cell r="H193">
            <v>108360</v>
          </cell>
          <cell r="J193">
            <v>86</v>
          </cell>
          <cell r="K193">
            <v>900</v>
          </cell>
          <cell r="L193">
            <v>77400</v>
          </cell>
        </row>
        <row r="194">
          <cell r="B194" t="str">
            <v>階段　天井　段裏共</v>
          </cell>
          <cell r="D194" t="str">
            <v>低臭型NADｱｸﾘﾙ樹脂塗料</v>
          </cell>
          <cell r="E194" t="str">
            <v>㎡</v>
          </cell>
          <cell r="F194">
            <v>196.2</v>
          </cell>
          <cell r="G194">
            <v>840</v>
          </cell>
          <cell r="H194">
            <v>164808</v>
          </cell>
          <cell r="J194">
            <v>196.2</v>
          </cell>
          <cell r="K194">
            <v>600</v>
          </cell>
          <cell r="L194">
            <v>117720</v>
          </cell>
        </row>
        <row r="195">
          <cell r="B195" t="str">
            <v>階段　天井　石綿板面</v>
          </cell>
          <cell r="D195" t="str">
            <v>低臭型NADｱｸﾘﾙ樹脂塗料</v>
          </cell>
          <cell r="E195" t="str">
            <v>㎡</v>
          </cell>
          <cell r="F195">
            <v>9.6</v>
          </cell>
          <cell r="G195">
            <v>840</v>
          </cell>
          <cell r="H195">
            <v>8064</v>
          </cell>
          <cell r="J195">
            <v>9.6</v>
          </cell>
          <cell r="K195">
            <v>600</v>
          </cell>
          <cell r="L195">
            <v>5760</v>
          </cell>
        </row>
        <row r="196">
          <cell r="G196">
            <v>0</v>
          </cell>
          <cell r="H196">
            <v>0</v>
          </cell>
          <cell r="L196">
            <v>0</v>
          </cell>
        </row>
        <row r="197">
          <cell r="A197" t="str">
            <v>（ＥＶホール）</v>
          </cell>
          <cell r="G197">
            <v>0</v>
          </cell>
          <cell r="H197">
            <v>0</v>
          </cell>
          <cell r="L197">
            <v>0</v>
          </cell>
        </row>
        <row r="198">
          <cell r="B198" t="str">
            <v>内壁</v>
          </cell>
          <cell r="D198" t="str">
            <v>１液水性反応硬化形ｼﾘｺﾝ樹脂塗料</v>
          </cell>
          <cell r="E198" t="str">
            <v>㎡</v>
          </cell>
          <cell r="F198">
            <v>182</v>
          </cell>
          <cell r="G198">
            <v>1260</v>
          </cell>
          <cell r="H198">
            <v>229320</v>
          </cell>
          <cell r="J198">
            <v>182</v>
          </cell>
          <cell r="K198">
            <v>900</v>
          </cell>
          <cell r="L198">
            <v>163800</v>
          </cell>
        </row>
        <row r="199">
          <cell r="B199" t="str">
            <v>天井</v>
          </cell>
          <cell r="D199" t="str">
            <v>低臭型NADｱｸﾘﾙ樹脂塗料</v>
          </cell>
          <cell r="E199" t="str">
            <v>㎡</v>
          </cell>
          <cell r="F199">
            <v>63.1</v>
          </cell>
          <cell r="G199">
            <v>840</v>
          </cell>
          <cell r="H199">
            <v>53004</v>
          </cell>
          <cell r="J199">
            <v>63.1</v>
          </cell>
          <cell r="K199">
            <v>600</v>
          </cell>
          <cell r="L199">
            <v>37860</v>
          </cell>
        </row>
        <row r="200">
          <cell r="B200" t="str">
            <v>梁底</v>
          </cell>
          <cell r="D200" t="str">
            <v>１液水性反応硬化形ｼﾘｺﾝ樹脂塗料</v>
          </cell>
          <cell r="E200" t="str">
            <v>㎡</v>
          </cell>
          <cell r="F200">
            <v>26</v>
          </cell>
          <cell r="G200">
            <v>1260</v>
          </cell>
          <cell r="H200">
            <v>32760</v>
          </cell>
          <cell r="J200">
            <v>26</v>
          </cell>
          <cell r="K200">
            <v>900</v>
          </cell>
          <cell r="L200">
            <v>23400</v>
          </cell>
        </row>
        <row r="201">
          <cell r="A201" t="str">
            <v>（１階 ｴﾝﾄﾗﾝｽﾎｰﾙ：EVﾎｰﾙ）</v>
          </cell>
          <cell r="G201">
            <v>0</v>
          </cell>
          <cell r="H201">
            <v>0</v>
          </cell>
          <cell r="L201">
            <v>0</v>
          </cell>
        </row>
        <row r="202">
          <cell r="B202" t="str">
            <v>ｴﾝﾄﾗﾝｽﾎｰﾙ 内壁　ｽﾀｯｺ面</v>
          </cell>
          <cell r="D202" t="str">
            <v>１液水性反応硬化形ｼﾘｺﾝ樹脂塗料</v>
          </cell>
          <cell r="E202" t="str">
            <v>㎡</v>
          </cell>
          <cell r="F202">
            <v>75.400000000000006</v>
          </cell>
          <cell r="G202">
            <v>1260</v>
          </cell>
          <cell r="H202">
            <v>95004</v>
          </cell>
          <cell r="I202" t="str">
            <v>平滑仕上</v>
          </cell>
          <cell r="J202">
            <v>75.400000000000006</v>
          </cell>
          <cell r="K202">
            <v>900</v>
          </cell>
          <cell r="L202">
            <v>67860</v>
          </cell>
        </row>
        <row r="203">
          <cell r="B203" t="str">
            <v>EVﾎｰﾙ 内壁</v>
          </cell>
          <cell r="D203" t="str">
            <v>１液水性反応硬化形ｼﾘｺﾝ樹脂塗料</v>
          </cell>
          <cell r="E203" t="str">
            <v>㎡</v>
          </cell>
          <cell r="F203">
            <v>17.399999999999999</v>
          </cell>
          <cell r="G203">
            <v>1260</v>
          </cell>
          <cell r="H203">
            <v>21924</v>
          </cell>
          <cell r="J203">
            <v>17.399999999999999</v>
          </cell>
          <cell r="K203">
            <v>900</v>
          </cell>
          <cell r="L203">
            <v>15659.999999999998</v>
          </cell>
        </row>
        <row r="204">
          <cell r="B204" t="str">
            <v>ｴﾝﾄﾗﾝｽﾎｰﾙ 天井 岩綿吸音板面</v>
          </cell>
          <cell r="E204" t="str">
            <v>㎡</v>
          </cell>
          <cell r="F204">
            <v>46.1</v>
          </cell>
          <cell r="G204">
            <v>840</v>
          </cell>
          <cell r="H204">
            <v>38724</v>
          </cell>
          <cell r="J204">
            <v>46.1</v>
          </cell>
          <cell r="K204">
            <v>600</v>
          </cell>
          <cell r="L204">
            <v>27660</v>
          </cell>
        </row>
        <row r="205">
          <cell r="B205" t="str">
            <v>EVﾎｰﾙ 天井</v>
          </cell>
          <cell r="D205" t="str">
            <v>低臭型NADｱｸﾘﾙ樹脂塗料</v>
          </cell>
          <cell r="E205" t="str">
            <v>㎡</v>
          </cell>
          <cell r="F205">
            <v>9.6</v>
          </cell>
          <cell r="G205">
            <v>840</v>
          </cell>
          <cell r="H205">
            <v>8064</v>
          </cell>
          <cell r="J205">
            <v>9.6</v>
          </cell>
          <cell r="K205">
            <v>600</v>
          </cell>
          <cell r="L205">
            <v>5760</v>
          </cell>
        </row>
        <row r="206">
          <cell r="B206" t="str">
            <v>ｴﾝﾄﾗﾝｽﾎｰﾙ外部　ﾊﾟﾗﾍﾟｯﾄ</v>
          </cell>
          <cell r="D206" t="str">
            <v>１液水性反応硬化形ｼﾘｺﾝ樹脂塗料</v>
          </cell>
          <cell r="E206" t="str">
            <v>㎡</v>
          </cell>
          <cell r="F206">
            <v>11.6</v>
          </cell>
          <cell r="G206">
            <v>1260</v>
          </cell>
          <cell r="H206">
            <v>14616</v>
          </cell>
          <cell r="J206">
            <v>11.6</v>
          </cell>
          <cell r="K206">
            <v>900</v>
          </cell>
          <cell r="L206">
            <v>10440</v>
          </cell>
        </row>
        <row r="207">
          <cell r="G207">
            <v>0</v>
          </cell>
          <cell r="H207">
            <v>0</v>
          </cell>
          <cell r="L207">
            <v>0</v>
          </cell>
        </row>
        <row r="208">
          <cell r="A208" t="str">
            <v>（１階車路）</v>
          </cell>
          <cell r="G208">
            <v>0</v>
          </cell>
          <cell r="H208">
            <v>0</v>
          </cell>
          <cell r="L208">
            <v>0</v>
          </cell>
        </row>
        <row r="209">
          <cell r="B209" t="str">
            <v>内壁　</v>
          </cell>
          <cell r="D209" t="str">
            <v>１液水性反応硬化形ｼﾘｺﾝ樹脂塗料</v>
          </cell>
          <cell r="E209" t="str">
            <v>㎡</v>
          </cell>
          <cell r="F209">
            <v>160</v>
          </cell>
          <cell r="G209">
            <v>1260</v>
          </cell>
          <cell r="H209">
            <v>201600</v>
          </cell>
          <cell r="J209">
            <v>160</v>
          </cell>
          <cell r="K209">
            <v>900</v>
          </cell>
          <cell r="L209">
            <v>144000</v>
          </cell>
        </row>
        <row r="210">
          <cell r="B210" t="str">
            <v>天井　石綿板面</v>
          </cell>
          <cell r="D210" t="str">
            <v>低臭型NADｱｸﾘﾙ樹脂塗料</v>
          </cell>
          <cell r="E210" t="str">
            <v>㎡</v>
          </cell>
          <cell r="F210">
            <v>61.2</v>
          </cell>
          <cell r="G210">
            <v>840</v>
          </cell>
          <cell r="H210">
            <v>51408</v>
          </cell>
          <cell r="J210">
            <v>61.2</v>
          </cell>
          <cell r="K210">
            <v>600</v>
          </cell>
          <cell r="L210">
            <v>36720</v>
          </cell>
        </row>
        <row r="211">
          <cell r="B211" t="str">
            <v>梁底</v>
          </cell>
          <cell r="D211" t="str">
            <v>１液水性反応硬化形ｼﾘｺﾝ樹脂塗料</v>
          </cell>
          <cell r="E211" t="str">
            <v>㎡</v>
          </cell>
          <cell r="F211">
            <v>9.8000000000000007</v>
          </cell>
          <cell r="G211">
            <v>1260</v>
          </cell>
          <cell r="H211">
            <v>12348</v>
          </cell>
          <cell r="J211">
            <v>9.8000000000000007</v>
          </cell>
          <cell r="K211">
            <v>900</v>
          </cell>
          <cell r="L211">
            <v>8820</v>
          </cell>
        </row>
        <row r="212">
          <cell r="G212">
            <v>0</v>
          </cell>
        </row>
        <row r="213">
          <cell r="A213" t="str">
            <v>（２階EVﾎｰﾙ廻り屋上）</v>
          </cell>
          <cell r="G213">
            <v>0</v>
          </cell>
          <cell r="H213">
            <v>0</v>
          </cell>
          <cell r="L213">
            <v>0</v>
          </cell>
        </row>
        <row r="214">
          <cell r="B214" t="str">
            <v>ﾊﾟﾗﾍﾟｯﾄ</v>
          </cell>
          <cell r="D214" t="str">
            <v>１液水性反応硬化形ｼﾘｺﾝ樹脂塗料</v>
          </cell>
          <cell r="E214" t="str">
            <v>㎡</v>
          </cell>
          <cell r="F214">
            <v>24.1</v>
          </cell>
          <cell r="G214">
            <v>1260</v>
          </cell>
          <cell r="H214">
            <v>30366</v>
          </cell>
          <cell r="J214">
            <v>24.1</v>
          </cell>
          <cell r="K214">
            <v>900</v>
          </cell>
          <cell r="L214">
            <v>21690</v>
          </cell>
        </row>
        <row r="215">
          <cell r="B215" t="str">
            <v>天井</v>
          </cell>
          <cell r="D215" t="str">
            <v>低臭型NADｱｸﾘﾙ樹脂塗料</v>
          </cell>
          <cell r="E215" t="str">
            <v>㎡</v>
          </cell>
          <cell r="F215">
            <v>49.1</v>
          </cell>
          <cell r="G215">
            <v>840</v>
          </cell>
          <cell r="H215">
            <v>41244</v>
          </cell>
          <cell r="J215">
            <v>49.1</v>
          </cell>
          <cell r="K215">
            <v>600</v>
          </cell>
          <cell r="L215">
            <v>29460</v>
          </cell>
        </row>
        <row r="216">
          <cell r="G216">
            <v>0</v>
          </cell>
          <cell r="H216">
            <v>0</v>
          </cell>
          <cell r="L216">
            <v>0</v>
          </cell>
        </row>
        <row r="217">
          <cell r="A217" t="str">
            <v>（附属棟）</v>
          </cell>
          <cell r="G217">
            <v>0</v>
          </cell>
          <cell r="H217">
            <v>0</v>
          </cell>
          <cell r="L217">
            <v>0</v>
          </cell>
        </row>
        <row r="218">
          <cell r="B218" t="str">
            <v>集会室棟　外壁</v>
          </cell>
          <cell r="D218" t="str">
            <v>１液水性反応硬化形ｼﾘｺﾝ樹脂塗料</v>
          </cell>
          <cell r="E218" t="str">
            <v>㎡</v>
          </cell>
          <cell r="F218">
            <v>178</v>
          </cell>
          <cell r="G218">
            <v>1260</v>
          </cell>
          <cell r="H218">
            <v>224280</v>
          </cell>
          <cell r="J218">
            <v>178</v>
          </cell>
          <cell r="K218">
            <v>900</v>
          </cell>
          <cell r="L218">
            <v>160200</v>
          </cell>
        </row>
        <row r="219">
          <cell r="B219" t="str">
            <v>集会室棟　階段手摺壁</v>
          </cell>
          <cell r="D219" t="str">
            <v>１液水性反応硬化形ｼﾘｺﾝ樹脂塗料</v>
          </cell>
          <cell r="E219" t="str">
            <v>㎡</v>
          </cell>
          <cell r="F219">
            <v>16.100000000000001</v>
          </cell>
          <cell r="G219">
            <v>1260</v>
          </cell>
          <cell r="H219">
            <v>20286</v>
          </cell>
          <cell r="J219">
            <v>16.100000000000001</v>
          </cell>
          <cell r="K219">
            <v>900</v>
          </cell>
          <cell r="L219">
            <v>14490.000000000002</v>
          </cell>
        </row>
        <row r="220">
          <cell r="B220" t="str">
            <v>集会室棟　天井　（庇：階段）</v>
          </cell>
          <cell r="D220" t="str">
            <v>低臭型NADｱｸﾘﾙ樹脂塗料</v>
          </cell>
          <cell r="E220" t="str">
            <v>㎡</v>
          </cell>
          <cell r="F220">
            <v>20.3</v>
          </cell>
          <cell r="G220">
            <v>840</v>
          </cell>
          <cell r="H220">
            <v>17052</v>
          </cell>
          <cell r="J220">
            <v>20.3</v>
          </cell>
          <cell r="K220">
            <v>600</v>
          </cell>
          <cell r="L220">
            <v>12180</v>
          </cell>
        </row>
        <row r="221">
          <cell r="B221" t="str">
            <v>集会室棟　庇　見付</v>
          </cell>
          <cell r="D221" t="str">
            <v>１液水性反応硬化形ｼﾘｺﾝ樹脂塗料</v>
          </cell>
          <cell r="E221" t="str">
            <v>㎡</v>
          </cell>
          <cell r="F221">
            <v>1.2</v>
          </cell>
          <cell r="G221">
            <v>1260</v>
          </cell>
          <cell r="H221">
            <v>1512</v>
          </cell>
          <cell r="J221">
            <v>1.2</v>
          </cell>
          <cell r="K221">
            <v>900</v>
          </cell>
          <cell r="L221">
            <v>1080</v>
          </cell>
        </row>
        <row r="222">
          <cell r="B222" t="str">
            <v>集会室棟　小庇　天井</v>
          </cell>
          <cell r="D222" t="str">
            <v>１液水性反応硬化形ｼﾘｺﾝ樹脂塗料</v>
          </cell>
          <cell r="E222" t="str">
            <v>㎡</v>
          </cell>
          <cell r="F222">
            <v>3</v>
          </cell>
          <cell r="G222">
            <v>1260</v>
          </cell>
          <cell r="H222">
            <v>3780</v>
          </cell>
          <cell r="J222">
            <v>3</v>
          </cell>
          <cell r="K222">
            <v>900</v>
          </cell>
          <cell r="L222">
            <v>2700</v>
          </cell>
        </row>
        <row r="223">
          <cell r="B223" t="str">
            <v>集会室棟　小庇　見付</v>
          </cell>
          <cell r="D223" t="str">
            <v>１液水性反応硬化形ｼﾘｺﾝ樹脂塗料</v>
          </cell>
          <cell r="E223" t="str">
            <v>㎡</v>
          </cell>
          <cell r="F223">
            <v>2</v>
          </cell>
          <cell r="G223">
            <v>1260</v>
          </cell>
          <cell r="H223">
            <v>2520</v>
          </cell>
          <cell r="J223">
            <v>2</v>
          </cell>
          <cell r="K223">
            <v>900</v>
          </cell>
          <cell r="L223">
            <v>1800</v>
          </cell>
        </row>
        <row r="224">
          <cell r="B224" t="str">
            <v>ゴミ置場　外壁</v>
          </cell>
          <cell r="D224" t="str">
            <v>１液水性反応硬化形ｼﾘｺﾝ樹脂塗料</v>
          </cell>
          <cell r="E224" t="str">
            <v>㎡</v>
          </cell>
          <cell r="F224">
            <v>74.8</v>
          </cell>
          <cell r="G224">
            <v>1260</v>
          </cell>
          <cell r="H224">
            <v>94248</v>
          </cell>
          <cell r="J224">
            <v>74.8</v>
          </cell>
          <cell r="K224">
            <v>900</v>
          </cell>
          <cell r="L224">
            <v>67320</v>
          </cell>
        </row>
        <row r="225">
          <cell r="G225">
            <v>0</v>
          </cell>
          <cell r="H225">
            <v>0</v>
          </cell>
          <cell r="L225">
            <v>0</v>
          </cell>
        </row>
        <row r="226">
          <cell r="A226" t="str">
            <v>（外構　塀）</v>
          </cell>
          <cell r="G226">
            <v>0</v>
          </cell>
          <cell r="H226">
            <v>0</v>
          </cell>
          <cell r="L226">
            <v>0</v>
          </cell>
        </row>
        <row r="227">
          <cell r="B227" t="str">
            <v>境界塀　ｺﾝｸﾘｰﾄ面　</v>
          </cell>
          <cell r="D227" t="str">
            <v>１液水性反応硬化形ｼﾘｺﾝ樹脂塗料</v>
          </cell>
          <cell r="E227" t="str">
            <v>㎡</v>
          </cell>
          <cell r="F227">
            <v>410</v>
          </cell>
          <cell r="G227">
            <v>1260</v>
          </cell>
          <cell r="H227">
            <v>516600</v>
          </cell>
          <cell r="J227">
            <v>390</v>
          </cell>
          <cell r="K227">
            <v>900</v>
          </cell>
          <cell r="L227">
            <v>351000</v>
          </cell>
        </row>
        <row r="228">
          <cell r="B228" t="str">
            <v>境界塀　ｺﾝｸﾘｰﾄ素地面</v>
          </cell>
          <cell r="D228" t="str">
            <v>撥水材塗り</v>
          </cell>
          <cell r="E228" t="str">
            <v>㎡</v>
          </cell>
          <cell r="F228">
            <v>100</v>
          </cell>
          <cell r="G228">
            <v>1410</v>
          </cell>
          <cell r="H228">
            <v>141000</v>
          </cell>
          <cell r="J228">
            <v>100</v>
          </cell>
          <cell r="K228">
            <v>1000</v>
          </cell>
          <cell r="L228">
            <v>100000</v>
          </cell>
        </row>
        <row r="229">
          <cell r="B229" t="str">
            <v>専用庭ﾌｪﾝｽ立上ﾘ　他</v>
          </cell>
          <cell r="D229" t="str">
            <v>１液水性反応硬化形ｼﾘｺﾝ樹脂塗料</v>
          </cell>
          <cell r="E229" t="str">
            <v>㎡</v>
          </cell>
          <cell r="F229">
            <v>93.8</v>
          </cell>
          <cell r="G229">
            <v>1260</v>
          </cell>
          <cell r="H229">
            <v>118188</v>
          </cell>
          <cell r="J229">
            <v>93.8</v>
          </cell>
          <cell r="K229">
            <v>900</v>
          </cell>
          <cell r="L229">
            <v>84420</v>
          </cell>
        </row>
        <row r="230">
          <cell r="B230" t="str">
            <v>自転車置場　壁</v>
          </cell>
          <cell r="D230" t="str">
            <v>１液水性反応硬化形ｼﾘｺﾝ樹脂塗料</v>
          </cell>
          <cell r="E230" t="str">
            <v>㎡</v>
          </cell>
          <cell r="F230">
            <v>119</v>
          </cell>
          <cell r="G230">
            <v>1260</v>
          </cell>
          <cell r="H230">
            <v>149940</v>
          </cell>
          <cell r="J230">
            <v>119</v>
          </cell>
          <cell r="K230">
            <v>900</v>
          </cell>
          <cell r="L230">
            <v>107100</v>
          </cell>
        </row>
        <row r="231">
          <cell r="F231">
            <v>0</v>
          </cell>
          <cell r="H231">
            <v>0</v>
          </cell>
          <cell r="J231">
            <v>0</v>
          </cell>
          <cell r="L231">
            <v>0</v>
          </cell>
        </row>
        <row r="242">
          <cell r="F242">
            <v>0</v>
          </cell>
          <cell r="H242">
            <v>0</v>
          </cell>
          <cell r="J242">
            <v>0</v>
          </cell>
          <cell r="L242">
            <v>0</v>
          </cell>
        </row>
        <row r="243">
          <cell r="F243">
            <v>0</v>
          </cell>
          <cell r="H243">
            <v>0</v>
          </cell>
          <cell r="J243">
            <v>0</v>
          </cell>
          <cell r="L243">
            <v>0</v>
          </cell>
        </row>
        <row r="244">
          <cell r="D244" t="str">
            <v>５.外壁塗装工事</v>
          </cell>
          <cell r="G244" t="str">
            <v>小    計</v>
          </cell>
          <cell r="H244">
            <v>20362455</v>
          </cell>
          <cell r="K244" t="str">
            <v>小    計</v>
          </cell>
          <cell r="L244">
            <v>13981823</v>
          </cell>
        </row>
        <row r="245">
          <cell r="A245" t="str">
            <v>６.鉄部他塗装工事</v>
          </cell>
          <cell r="P245" t="str">
            <v>鉄部単価</v>
          </cell>
          <cell r="Q245">
            <v>1000</v>
          </cell>
        </row>
        <row r="246">
          <cell r="H246">
            <v>0</v>
          </cell>
          <cell r="L246">
            <v>0</v>
          </cell>
        </row>
        <row r="247">
          <cell r="A247" t="str">
            <v>（塔屋 関係）</v>
          </cell>
          <cell r="H247">
            <v>0</v>
          </cell>
          <cell r="L247">
            <v>0</v>
          </cell>
        </row>
        <row r="248">
          <cell r="B248" t="str">
            <v>高架水槽</v>
          </cell>
          <cell r="D248" t="str">
            <v xml:space="preserve">3650×3650×H=2000 </v>
          </cell>
          <cell r="E248" t="str">
            <v>箇所</v>
          </cell>
          <cell r="F248">
            <v>1</v>
          </cell>
          <cell r="G248" t="str">
            <v>今回撤去</v>
          </cell>
          <cell r="H248" t="str">
            <v>ーーー</v>
          </cell>
          <cell r="I248" t="str">
            <v xml:space="preserve">  55.85 ㎡/ヶ所</v>
          </cell>
          <cell r="J248">
            <v>1</v>
          </cell>
          <cell r="K248" t="str">
            <v>今回撤去</v>
          </cell>
          <cell r="L248" t="str">
            <v>ーーー</v>
          </cell>
          <cell r="O248">
            <v>3650</v>
          </cell>
          <cell r="P248">
            <v>3650</v>
          </cell>
          <cell r="Q248">
            <v>2000</v>
          </cell>
        </row>
        <row r="249">
          <cell r="B249" t="str">
            <v>高架水槽　架台鉄骨</v>
          </cell>
          <cell r="D249" t="str">
            <v xml:space="preserve">3650×3650×H=1500 </v>
          </cell>
          <cell r="E249" t="str">
            <v>箇所</v>
          </cell>
          <cell r="F249">
            <v>1</v>
          </cell>
          <cell r="G249" t="str">
            <v>今回撤去</v>
          </cell>
          <cell r="H249" t="str">
            <v>ーーー</v>
          </cell>
          <cell r="I249" t="str">
            <v xml:space="preserve">  12.34 ㎡/ヶ所</v>
          </cell>
          <cell r="J249">
            <v>1</v>
          </cell>
          <cell r="K249" t="str">
            <v>今回撤去</v>
          </cell>
          <cell r="L249" t="str">
            <v>ーーー</v>
          </cell>
          <cell r="O249">
            <v>3650</v>
          </cell>
          <cell r="P249">
            <v>3650</v>
          </cell>
          <cell r="Q249">
            <v>1500</v>
          </cell>
        </row>
        <row r="250">
          <cell r="B250" t="str">
            <v>設備配管</v>
          </cell>
          <cell r="E250" t="str">
            <v>式</v>
          </cell>
          <cell r="F250">
            <v>1</v>
          </cell>
          <cell r="G250" t="str">
            <v>今回撤去</v>
          </cell>
          <cell r="H250" t="str">
            <v>ーーー</v>
          </cell>
          <cell r="J250">
            <v>1</v>
          </cell>
          <cell r="K250" t="str">
            <v>今回撤去</v>
          </cell>
          <cell r="L250" t="str">
            <v>ーーー</v>
          </cell>
        </row>
        <row r="251">
          <cell r="B251" t="str">
            <v>塔屋　点検口</v>
          </cell>
          <cell r="D251" t="str">
            <v>1000×1000</v>
          </cell>
          <cell r="E251" t="str">
            <v>箇所</v>
          </cell>
          <cell r="F251">
            <v>1</v>
          </cell>
          <cell r="G251">
            <v>3800</v>
          </cell>
          <cell r="H251">
            <v>3800</v>
          </cell>
          <cell r="J251">
            <v>1</v>
          </cell>
          <cell r="K251">
            <v>2700</v>
          </cell>
          <cell r="L251">
            <v>2700</v>
          </cell>
        </row>
        <row r="252">
          <cell r="B252" t="str">
            <v>塔屋～屋上 点検用 ﾊﾟｲﾌﾟ扉</v>
          </cell>
          <cell r="D252" t="str">
            <v>650×1730</v>
          </cell>
          <cell r="E252" t="str">
            <v>箇所</v>
          </cell>
          <cell r="F252">
            <v>1</v>
          </cell>
          <cell r="G252">
            <v>3480</v>
          </cell>
          <cell r="H252">
            <v>3480</v>
          </cell>
          <cell r="J252">
            <v>1</v>
          </cell>
          <cell r="K252">
            <v>2473.9000000000005</v>
          </cell>
          <cell r="L252">
            <v>2473.9000000000005</v>
          </cell>
        </row>
        <row r="253">
          <cell r="B253" t="str">
            <v>避雷針</v>
          </cell>
          <cell r="E253" t="str">
            <v>箇所</v>
          </cell>
          <cell r="F253">
            <v>1</v>
          </cell>
          <cell r="G253">
            <v>12690</v>
          </cell>
          <cell r="H253">
            <v>12690</v>
          </cell>
          <cell r="J253">
            <v>1</v>
          </cell>
          <cell r="K253">
            <v>9000</v>
          </cell>
          <cell r="L253">
            <v>9000</v>
          </cell>
        </row>
        <row r="254">
          <cell r="B254" t="str">
            <v>ｱﾝﾃﾅ架台</v>
          </cell>
          <cell r="E254" t="str">
            <v>箇所</v>
          </cell>
          <cell r="F254">
            <v>3</v>
          </cell>
          <cell r="G254">
            <v>4930</v>
          </cell>
          <cell r="H254">
            <v>14790</v>
          </cell>
          <cell r="J254">
            <v>3</v>
          </cell>
          <cell r="K254">
            <v>3500</v>
          </cell>
          <cell r="L254">
            <v>10500</v>
          </cell>
        </row>
        <row r="255">
          <cell r="B255" t="str">
            <v xml:space="preserve">消火補給水槽 </v>
          </cell>
          <cell r="D255" t="str">
            <v>φ900×H=1200</v>
          </cell>
          <cell r="E255" t="str">
            <v>箇所</v>
          </cell>
          <cell r="F255">
            <v>1</v>
          </cell>
          <cell r="G255">
            <v>4780</v>
          </cell>
          <cell r="H255">
            <v>4780</v>
          </cell>
          <cell r="I255" t="str">
            <v xml:space="preserve">  4.67 ㎡/ヶ所</v>
          </cell>
          <cell r="J255">
            <v>1</v>
          </cell>
          <cell r="K255">
            <v>3391.2</v>
          </cell>
          <cell r="L255">
            <v>3391.2</v>
          </cell>
          <cell r="O255">
            <v>700</v>
          </cell>
          <cell r="P255">
            <v>700</v>
          </cell>
          <cell r="Q255">
            <v>700</v>
          </cell>
        </row>
        <row r="256">
          <cell r="B256" t="str">
            <v>消火補給水槽 架台</v>
          </cell>
          <cell r="D256" t="str">
            <v>φ900×H=100+100</v>
          </cell>
          <cell r="E256" t="str">
            <v>箇所</v>
          </cell>
          <cell r="F256">
            <v>1</v>
          </cell>
          <cell r="G256">
            <v>3520</v>
          </cell>
          <cell r="H256">
            <v>3520</v>
          </cell>
          <cell r="I256" t="str">
            <v xml:space="preserve">  6.4 (ｍ)/ヶ所</v>
          </cell>
          <cell r="J256">
            <v>1</v>
          </cell>
          <cell r="K256">
            <v>2500</v>
          </cell>
          <cell r="L256">
            <v>2500</v>
          </cell>
          <cell r="O256">
            <v>1000</v>
          </cell>
          <cell r="P256">
            <v>1000</v>
          </cell>
          <cell r="Q256">
            <v>600</v>
          </cell>
        </row>
        <row r="257">
          <cell r="B257" t="str">
            <v>消火補給水槽 配管</v>
          </cell>
          <cell r="E257" t="str">
            <v>式</v>
          </cell>
          <cell r="F257">
            <v>1</v>
          </cell>
          <cell r="G257">
            <v>4230</v>
          </cell>
          <cell r="H257">
            <v>4230</v>
          </cell>
          <cell r="J257">
            <v>1</v>
          </cell>
          <cell r="K257">
            <v>3000</v>
          </cell>
          <cell r="L257">
            <v>3000</v>
          </cell>
          <cell r="N257" t="str">
            <v>連結送水管</v>
          </cell>
          <cell r="O257" t="str">
            <v>屋内消火栓配管</v>
          </cell>
          <cell r="P257" t="str">
            <v>補給水配管</v>
          </cell>
        </row>
        <row r="258">
          <cell r="B258" t="str">
            <v>TV電波障害用HE機器収納箱</v>
          </cell>
          <cell r="D258" t="str">
            <v>1200×900×300</v>
          </cell>
          <cell r="E258" t="str">
            <v>箇所</v>
          </cell>
          <cell r="F258">
            <v>1</v>
          </cell>
          <cell r="G258">
            <v>3800</v>
          </cell>
          <cell r="H258">
            <v>3800</v>
          </cell>
          <cell r="I258" t="str">
            <v xml:space="preserve">  2.34 ㎡/ヶ所</v>
          </cell>
          <cell r="J258">
            <v>1</v>
          </cell>
          <cell r="K258">
            <v>2700</v>
          </cell>
          <cell r="L258">
            <v>2700</v>
          </cell>
          <cell r="O258">
            <v>1200</v>
          </cell>
          <cell r="P258">
            <v>900</v>
          </cell>
          <cell r="Q258">
            <v>300</v>
          </cell>
        </row>
        <row r="259">
          <cell r="B259" t="str">
            <v>電気ﾎﾞｯｸｽ</v>
          </cell>
          <cell r="D259" t="str">
            <v>150×150×80</v>
          </cell>
          <cell r="E259" t="str">
            <v>箇所</v>
          </cell>
          <cell r="F259">
            <v>1</v>
          </cell>
          <cell r="G259">
            <v>560</v>
          </cell>
          <cell r="H259">
            <v>560</v>
          </cell>
          <cell r="I259" t="str">
            <v xml:space="preserve">  0.07 ㎡/ヶ所</v>
          </cell>
          <cell r="J259">
            <v>1</v>
          </cell>
          <cell r="K259">
            <v>400</v>
          </cell>
          <cell r="L259">
            <v>400</v>
          </cell>
          <cell r="O259">
            <v>150</v>
          </cell>
          <cell r="P259">
            <v>150</v>
          </cell>
          <cell r="Q259">
            <v>80</v>
          </cell>
        </row>
        <row r="260">
          <cell r="B260" t="str">
            <v>電気ﾎﾞｯｸｽ</v>
          </cell>
          <cell r="D260" t="str">
            <v>250×250×85</v>
          </cell>
          <cell r="E260" t="str">
            <v>箇所</v>
          </cell>
          <cell r="F260">
            <v>1</v>
          </cell>
          <cell r="G260">
            <v>700</v>
          </cell>
          <cell r="H260">
            <v>700</v>
          </cell>
          <cell r="I260" t="str">
            <v xml:space="preserve">  0.15 ㎡/ヶ所</v>
          </cell>
          <cell r="J260">
            <v>1</v>
          </cell>
          <cell r="K260">
            <v>500</v>
          </cell>
          <cell r="L260">
            <v>500</v>
          </cell>
          <cell r="O260">
            <v>250</v>
          </cell>
          <cell r="P260">
            <v>250</v>
          </cell>
          <cell r="Q260">
            <v>85</v>
          </cell>
        </row>
        <row r="261">
          <cell r="H261">
            <v>0</v>
          </cell>
          <cell r="L261">
            <v>0</v>
          </cell>
        </row>
        <row r="262">
          <cell r="A262" t="str">
            <v>（屋上関係）</v>
          </cell>
          <cell r="H262">
            <v>0</v>
          </cell>
          <cell r="L262">
            <v>0</v>
          </cell>
        </row>
        <row r="263">
          <cell r="B263" t="str">
            <v>通気管　ﾍﾞﾝﾄﾞｷｬｯﾌﾟ　φ180</v>
          </cell>
          <cell r="E263" t="str">
            <v>箇所</v>
          </cell>
          <cell r="F263">
            <v>10</v>
          </cell>
          <cell r="G263">
            <v>630</v>
          </cell>
          <cell r="H263">
            <v>6300</v>
          </cell>
          <cell r="J263">
            <v>10</v>
          </cell>
          <cell r="K263">
            <v>450</v>
          </cell>
          <cell r="L263">
            <v>4500</v>
          </cell>
        </row>
        <row r="264">
          <cell r="B264" t="str">
            <v>配管支持金物</v>
          </cell>
          <cell r="H264">
            <v>0</v>
          </cell>
          <cell r="L264">
            <v>0</v>
          </cell>
        </row>
        <row r="265">
          <cell r="B265" t="str">
            <v>配管　支持金物　亜鉛ﾒｯｷ</v>
          </cell>
          <cell r="D265" t="str">
            <v>W=250×H=400　　L-50*50</v>
          </cell>
          <cell r="E265" t="str">
            <v>箇所</v>
          </cell>
          <cell r="F265">
            <v>36</v>
          </cell>
          <cell r="G265" t="str">
            <v>亜鉛ﾒｯｷ</v>
          </cell>
          <cell r="H265" t="str">
            <v>ーーー</v>
          </cell>
          <cell r="I265" t="str">
            <v xml:space="preserve">  1.05（ｍ）/ヶ所</v>
          </cell>
          <cell r="J265">
            <v>36</v>
          </cell>
          <cell r="K265" t="str">
            <v>亜鉛ﾒｯｷ</v>
          </cell>
          <cell r="L265" t="str">
            <v>ーーー</v>
          </cell>
          <cell r="O265">
            <v>250</v>
          </cell>
          <cell r="P265">
            <v>400</v>
          </cell>
        </row>
        <row r="266">
          <cell r="B266" t="str">
            <v>ﾗｯｷﾝｸﾞ配管</v>
          </cell>
          <cell r="D266" t="str">
            <v>φ110</v>
          </cell>
          <cell r="E266" t="str">
            <v>ｍ</v>
          </cell>
          <cell r="F266">
            <v>24</v>
          </cell>
          <cell r="G266" t="str">
            <v>今回不要</v>
          </cell>
          <cell r="H266" t="str">
            <v>ーーー</v>
          </cell>
          <cell r="J266">
            <v>24</v>
          </cell>
          <cell r="K266" t="str">
            <v>今回不要</v>
          </cell>
          <cell r="L266" t="str">
            <v>ーーー</v>
          </cell>
        </row>
        <row r="267">
          <cell r="B267" t="str">
            <v>Ａ棟７階庇　忍び返し</v>
          </cell>
          <cell r="D267" t="str">
            <v>H=500</v>
          </cell>
          <cell r="E267" t="str">
            <v>ｍ</v>
          </cell>
          <cell r="F267">
            <v>8.1999999999999993</v>
          </cell>
          <cell r="G267">
            <v>1260</v>
          </cell>
          <cell r="H267">
            <v>10332</v>
          </cell>
          <cell r="J267">
            <v>8.1999999999999993</v>
          </cell>
          <cell r="K267">
            <v>900</v>
          </cell>
          <cell r="L267">
            <v>7379.9999999999991</v>
          </cell>
        </row>
        <row r="268">
          <cell r="G268">
            <v>0</v>
          </cell>
          <cell r="H268">
            <v>0</v>
          </cell>
          <cell r="L268">
            <v>0</v>
          </cell>
        </row>
        <row r="269">
          <cell r="A269" t="str">
            <v>（共用廊下部関係）</v>
          </cell>
          <cell r="G269">
            <v>0</v>
          </cell>
          <cell r="H269">
            <v>0</v>
          </cell>
          <cell r="L269">
            <v>0</v>
          </cell>
          <cell r="N269" t="str">
            <v>倍率</v>
          </cell>
          <cell r="O269" t="str">
            <v>　　　Ｗ</v>
          </cell>
          <cell r="P269" t="str">
            <v>　　　Ｈ</v>
          </cell>
          <cell r="Q269" t="str">
            <v>　　　㎡</v>
          </cell>
        </row>
        <row r="270">
          <cell r="B270" t="str">
            <v>玄関扉枠 　枠のみ</v>
          </cell>
          <cell r="D270" t="str">
            <v>SD-1　800×1800</v>
          </cell>
          <cell r="E270" t="str">
            <v>箇所</v>
          </cell>
          <cell r="F270">
            <v>157</v>
          </cell>
          <cell r="G270">
            <v>3940</v>
          </cell>
          <cell r="H270">
            <v>618580</v>
          </cell>
          <cell r="I270" t="str">
            <v xml:space="preserve">  4.4 (ｍ)/ヶ所</v>
          </cell>
          <cell r="J270">
            <v>157</v>
          </cell>
          <cell r="K270">
            <v>2800</v>
          </cell>
          <cell r="L270">
            <v>439600</v>
          </cell>
          <cell r="N270">
            <v>2.7</v>
          </cell>
          <cell r="O270">
            <v>800</v>
          </cell>
          <cell r="P270">
            <v>1800</v>
          </cell>
          <cell r="Q270">
            <v>3.8880000000000003</v>
          </cell>
          <cell r="S270" t="str">
            <v>SD-1</v>
          </cell>
          <cell r="T270" t="str">
            <v>玄関扉枠</v>
          </cell>
          <cell r="U270" t="str">
            <v>廊下SD</v>
          </cell>
          <cell r="V270">
            <v>800</v>
          </cell>
          <cell r="W270">
            <v>1800</v>
          </cell>
          <cell r="X270">
            <v>157</v>
          </cell>
        </row>
        <row r="271">
          <cell r="B271" t="str">
            <v>住戸ＭＢ 扉</v>
          </cell>
          <cell r="D271" t="str">
            <v>SD-2　600×1800</v>
          </cell>
          <cell r="E271" t="str">
            <v>箇所</v>
          </cell>
          <cell r="F271">
            <v>128</v>
          </cell>
          <cell r="G271">
            <v>4110</v>
          </cell>
          <cell r="H271">
            <v>526080</v>
          </cell>
          <cell r="I271" t="str">
            <v xml:space="preserve">  2.92 ㎡/ヶ所</v>
          </cell>
          <cell r="J271">
            <v>128</v>
          </cell>
          <cell r="K271">
            <v>2916</v>
          </cell>
          <cell r="L271">
            <v>373248</v>
          </cell>
          <cell r="N271">
            <v>2.7</v>
          </cell>
          <cell r="O271">
            <v>600</v>
          </cell>
          <cell r="P271">
            <v>1800</v>
          </cell>
          <cell r="Q271">
            <v>2.9159999999999999</v>
          </cell>
          <cell r="S271" t="str">
            <v>SD-2</v>
          </cell>
          <cell r="T271" t="str">
            <v>住戸ＭＢ</v>
          </cell>
          <cell r="U271" t="str">
            <v>廊下SD</v>
          </cell>
          <cell r="V271">
            <v>600</v>
          </cell>
          <cell r="W271">
            <v>1800</v>
          </cell>
          <cell r="X271">
            <v>128</v>
          </cell>
        </row>
        <row r="272">
          <cell r="B272" t="str">
            <v>住戸ＭＢ 扉</v>
          </cell>
          <cell r="D272" t="str">
            <v>SD-18　600×1800</v>
          </cell>
          <cell r="E272" t="str">
            <v>箇所</v>
          </cell>
          <cell r="F272">
            <v>29</v>
          </cell>
          <cell r="G272">
            <v>4110</v>
          </cell>
          <cell r="H272">
            <v>119190</v>
          </cell>
          <cell r="I272" t="str">
            <v xml:space="preserve">  2.92 ㎡/ヶ所</v>
          </cell>
          <cell r="J272">
            <v>29</v>
          </cell>
          <cell r="K272">
            <v>2916</v>
          </cell>
          <cell r="L272">
            <v>84564</v>
          </cell>
          <cell r="N272">
            <v>2.7</v>
          </cell>
          <cell r="O272">
            <v>600</v>
          </cell>
          <cell r="P272">
            <v>1800</v>
          </cell>
          <cell r="Q272">
            <v>2.9159999999999999</v>
          </cell>
          <cell r="S272" t="str">
            <v>SD-18</v>
          </cell>
          <cell r="T272" t="str">
            <v>MB</v>
          </cell>
          <cell r="U272" t="str">
            <v>廊下SD</v>
          </cell>
          <cell r="V272">
            <v>600</v>
          </cell>
          <cell r="W272">
            <v>1800</v>
          </cell>
          <cell r="X272">
            <v>29</v>
          </cell>
        </row>
        <row r="273">
          <cell r="B273" t="str">
            <v>2F PS 扉</v>
          </cell>
          <cell r="D273" t="str">
            <v>SD-11　600×600</v>
          </cell>
          <cell r="E273" t="str">
            <v>箇所</v>
          </cell>
          <cell r="F273">
            <v>1</v>
          </cell>
          <cell r="G273">
            <v>1370</v>
          </cell>
          <cell r="H273">
            <v>1370</v>
          </cell>
          <cell r="I273" t="str">
            <v xml:space="preserve">  0.97 ㎡/ヶ所</v>
          </cell>
          <cell r="J273">
            <v>1</v>
          </cell>
          <cell r="K273">
            <v>972.00000000000011</v>
          </cell>
          <cell r="L273">
            <v>972.00000000000011</v>
          </cell>
          <cell r="N273">
            <v>2.7</v>
          </cell>
          <cell r="O273">
            <v>600</v>
          </cell>
          <cell r="P273">
            <v>600</v>
          </cell>
          <cell r="Q273">
            <v>0.97200000000000009</v>
          </cell>
          <cell r="S273" t="str">
            <v>SD-11</v>
          </cell>
          <cell r="T273" t="str">
            <v>2F PS</v>
          </cell>
          <cell r="U273" t="str">
            <v>廊下SD</v>
          </cell>
          <cell r="V273">
            <v>600</v>
          </cell>
          <cell r="W273">
            <v>600</v>
          </cell>
          <cell r="X273">
            <v>1</v>
          </cell>
        </row>
        <row r="274">
          <cell r="B274" t="str">
            <v>4.6.8.10F PS 扉</v>
          </cell>
          <cell r="D274" t="str">
            <v>SD-12　600×500</v>
          </cell>
          <cell r="E274" t="str">
            <v>箇所</v>
          </cell>
          <cell r="F274">
            <v>4</v>
          </cell>
          <cell r="G274">
            <v>1140</v>
          </cell>
          <cell r="H274">
            <v>4560</v>
          </cell>
          <cell r="I274" t="str">
            <v xml:space="preserve">  0.81 ㎡/ヶ所</v>
          </cell>
          <cell r="J274">
            <v>4</v>
          </cell>
          <cell r="K274">
            <v>810</v>
          </cell>
          <cell r="L274">
            <v>3240</v>
          </cell>
          <cell r="N274">
            <v>2.7</v>
          </cell>
          <cell r="O274">
            <v>600</v>
          </cell>
          <cell r="P274">
            <v>500</v>
          </cell>
          <cell r="Q274">
            <v>0.81</v>
          </cell>
          <cell r="S274" t="str">
            <v>SD-12</v>
          </cell>
          <cell r="T274" t="str">
            <v>4.6.8.10F PS</v>
          </cell>
          <cell r="U274" t="str">
            <v>廊下SD</v>
          </cell>
          <cell r="V274">
            <v>600</v>
          </cell>
          <cell r="W274">
            <v>500</v>
          </cell>
          <cell r="X274">
            <v>4</v>
          </cell>
        </row>
        <row r="275">
          <cell r="B275" t="str">
            <v>11.12F PS 扉</v>
          </cell>
          <cell r="D275" t="str">
            <v>SD-13　600×1800</v>
          </cell>
          <cell r="E275" t="str">
            <v>箇所</v>
          </cell>
          <cell r="F275">
            <v>2</v>
          </cell>
          <cell r="G275">
            <v>4110</v>
          </cell>
          <cell r="H275">
            <v>8220</v>
          </cell>
          <cell r="I275" t="str">
            <v xml:space="preserve">  2.92 ㎡/ヶ所</v>
          </cell>
          <cell r="J275">
            <v>2</v>
          </cell>
          <cell r="K275">
            <v>2916</v>
          </cell>
          <cell r="L275">
            <v>5832</v>
          </cell>
          <cell r="N275">
            <v>2.7</v>
          </cell>
          <cell r="O275">
            <v>600</v>
          </cell>
          <cell r="P275">
            <v>1800</v>
          </cell>
          <cell r="Q275">
            <v>2.9159999999999999</v>
          </cell>
          <cell r="S275" t="str">
            <v>SD-13</v>
          </cell>
          <cell r="T275" t="str">
            <v>11.12F PS</v>
          </cell>
          <cell r="U275" t="str">
            <v>廊下SD</v>
          </cell>
          <cell r="V275">
            <v>600</v>
          </cell>
          <cell r="W275">
            <v>1800</v>
          </cell>
          <cell r="X275">
            <v>2</v>
          </cell>
        </row>
        <row r="276">
          <cell r="B276" t="str">
            <v>1F PS 扉</v>
          </cell>
          <cell r="D276" t="str">
            <v>SD-16　600×1800</v>
          </cell>
          <cell r="E276" t="str">
            <v>箇所</v>
          </cell>
          <cell r="F276">
            <v>1</v>
          </cell>
          <cell r="G276">
            <v>4110</v>
          </cell>
          <cell r="H276">
            <v>4110</v>
          </cell>
          <cell r="I276" t="str">
            <v xml:space="preserve">  2.92 ㎡/ヶ所</v>
          </cell>
          <cell r="J276">
            <v>1</v>
          </cell>
          <cell r="K276">
            <v>2916</v>
          </cell>
          <cell r="L276">
            <v>2916</v>
          </cell>
          <cell r="N276">
            <v>2.7</v>
          </cell>
          <cell r="O276">
            <v>600</v>
          </cell>
          <cell r="P276">
            <v>1800</v>
          </cell>
          <cell r="Q276">
            <v>2.9159999999999999</v>
          </cell>
          <cell r="S276" t="str">
            <v>SD-16</v>
          </cell>
          <cell r="T276" t="str">
            <v>1F PS</v>
          </cell>
          <cell r="U276" t="str">
            <v>廊下SD</v>
          </cell>
          <cell r="V276">
            <v>600</v>
          </cell>
          <cell r="W276">
            <v>1800</v>
          </cell>
          <cell r="X276">
            <v>1</v>
          </cell>
        </row>
        <row r="277">
          <cell r="B277" t="str">
            <v>3.5.7.9F PS 扉</v>
          </cell>
          <cell r="D277" t="str">
            <v>SD-17　600×1800</v>
          </cell>
          <cell r="E277" t="str">
            <v>箇所</v>
          </cell>
          <cell r="F277">
            <v>4</v>
          </cell>
          <cell r="G277">
            <v>4110</v>
          </cell>
          <cell r="H277">
            <v>16440</v>
          </cell>
          <cell r="I277" t="str">
            <v xml:space="preserve">  2.92 ㎡/ヶ所</v>
          </cell>
          <cell r="J277">
            <v>4</v>
          </cell>
          <cell r="K277">
            <v>2916</v>
          </cell>
          <cell r="L277">
            <v>11664</v>
          </cell>
          <cell r="N277">
            <v>2.7</v>
          </cell>
          <cell r="O277">
            <v>600</v>
          </cell>
          <cell r="P277">
            <v>1800</v>
          </cell>
          <cell r="Q277">
            <v>2.9159999999999999</v>
          </cell>
          <cell r="S277" t="str">
            <v>SD-17</v>
          </cell>
          <cell r="T277" t="str">
            <v>3.5.7.9F PS</v>
          </cell>
          <cell r="U277" t="str">
            <v>廊下SD</v>
          </cell>
          <cell r="V277">
            <v>600</v>
          </cell>
          <cell r="W277">
            <v>1800</v>
          </cell>
          <cell r="X277">
            <v>4</v>
          </cell>
        </row>
        <row r="278">
          <cell r="B278" t="str">
            <v>１～１２階　ＥＶ扉</v>
          </cell>
          <cell r="D278" t="str">
            <v>ＥＶ　3020×2200</v>
          </cell>
          <cell r="E278" t="str">
            <v>箇所</v>
          </cell>
          <cell r="F278">
            <v>12</v>
          </cell>
          <cell r="G278">
            <v>35250</v>
          </cell>
          <cell r="H278">
            <v>423000</v>
          </cell>
          <cell r="J278">
            <v>12</v>
          </cell>
          <cell r="K278">
            <v>25000</v>
          </cell>
          <cell r="L278">
            <v>300000</v>
          </cell>
          <cell r="O278">
            <v>3020</v>
          </cell>
          <cell r="P278">
            <v>2200</v>
          </cell>
          <cell r="S278" t="str">
            <v>ＥＶ</v>
          </cell>
        </row>
        <row r="279">
          <cell r="B279" t="str">
            <v>廊下　格子手摺</v>
          </cell>
          <cell r="D279" t="str">
            <v>W=330×H=1150</v>
          </cell>
          <cell r="E279" t="str">
            <v>箇所</v>
          </cell>
          <cell r="F279">
            <v>38</v>
          </cell>
          <cell r="G279">
            <v>960</v>
          </cell>
          <cell r="H279">
            <v>36480</v>
          </cell>
          <cell r="J279">
            <v>38</v>
          </cell>
          <cell r="K279">
            <v>683.1</v>
          </cell>
          <cell r="L279">
            <v>25957.8</v>
          </cell>
          <cell r="O279" t="str">
            <v>　　　Ｗ</v>
          </cell>
          <cell r="P279" t="str">
            <v>　　　Ｈ</v>
          </cell>
          <cell r="Q279" t="str">
            <v>　　　　Ｄ</v>
          </cell>
        </row>
        <row r="280">
          <cell r="B280" t="str">
            <v>廊下　格子手摺</v>
          </cell>
          <cell r="D280" t="str">
            <v>W=300×H=1150</v>
          </cell>
          <cell r="E280" t="str">
            <v>箇所</v>
          </cell>
          <cell r="F280">
            <v>5</v>
          </cell>
          <cell r="G280">
            <v>870</v>
          </cell>
          <cell r="H280">
            <v>4350</v>
          </cell>
          <cell r="J280">
            <v>5</v>
          </cell>
          <cell r="K280">
            <v>621</v>
          </cell>
          <cell r="L280">
            <v>3105</v>
          </cell>
          <cell r="O280" t="str">
            <v>　　　Ｗ</v>
          </cell>
          <cell r="P280" t="str">
            <v>　　　Ｈ</v>
          </cell>
          <cell r="Q280" t="str">
            <v>　　　　Ｄ</v>
          </cell>
        </row>
        <row r="281">
          <cell r="B281" t="str">
            <v>廊下　格子手摺</v>
          </cell>
          <cell r="D281" t="str">
            <v>W=700×H=1150</v>
          </cell>
          <cell r="E281" t="str">
            <v>箇所</v>
          </cell>
          <cell r="F281">
            <v>2</v>
          </cell>
          <cell r="G281">
            <v>2040</v>
          </cell>
          <cell r="H281">
            <v>4080</v>
          </cell>
          <cell r="J281">
            <v>2</v>
          </cell>
          <cell r="K281">
            <v>1448.9999999999998</v>
          </cell>
          <cell r="L281">
            <v>2897.9999999999995</v>
          </cell>
          <cell r="O281" t="str">
            <v>　　　Ｗ</v>
          </cell>
          <cell r="P281" t="str">
            <v>　　　Ｈ</v>
          </cell>
          <cell r="Q281" t="str">
            <v>　　　　Ｄ</v>
          </cell>
        </row>
        <row r="282">
          <cell r="B282" t="str">
            <v>廊下　格子手摺</v>
          </cell>
          <cell r="D282" t="str">
            <v>W=1500×H=1150</v>
          </cell>
          <cell r="E282" t="str">
            <v>箇所</v>
          </cell>
          <cell r="F282">
            <v>3</v>
          </cell>
          <cell r="G282">
            <v>4370</v>
          </cell>
          <cell r="H282">
            <v>13110</v>
          </cell>
          <cell r="J282">
            <v>3</v>
          </cell>
          <cell r="K282">
            <v>3105</v>
          </cell>
          <cell r="L282">
            <v>9315</v>
          </cell>
          <cell r="O282" t="str">
            <v>　　　Ｗ</v>
          </cell>
          <cell r="P282" t="str">
            <v>　　　Ｈ</v>
          </cell>
          <cell r="Q282" t="str">
            <v>　　　　Ｄ</v>
          </cell>
        </row>
        <row r="283">
          <cell r="B283" t="str">
            <v>廊下　格子手摺</v>
          </cell>
          <cell r="D283" t="str">
            <v>H=1150　（W=430～1100 6ヶ所）</v>
          </cell>
          <cell r="E283" t="str">
            <v>ｍ</v>
          </cell>
          <cell r="F283">
            <v>4.5999999999999996</v>
          </cell>
          <cell r="G283">
            <v>1940</v>
          </cell>
          <cell r="H283">
            <v>8924</v>
          </cell>
          <cell r="J283">
            <v>4.5999999999999996</v>
          </cell>
          <cell r="K283">
            <v>1377</v>
          </cell>
          <cell r="L283">
            <v>6334.2</v>
          </cell>
          <cell r="O283" t="str">
            <v>　　　Ｗ</v>
          </cell>
          <cell r="P283" t="str">
            <v>　　　Ｈ</v>
          </cell>
          <cell r="Q283" t="str">
            <v>　　　　Ｄ</v>
          </cell>
        </row>
        <row r="284">
          <cell r="B284" t="str">
            <v>廊下　格子手摺</v>
          </cell>
          <cell r="D284" t="str">
            <v>H=1150　（W=1600～2300 6ヶ所）</v>
          </cell>
          <cell r="E284" t="str">
            <v>ｍ</v>
          </cell>
          <cell r="F284">
            <v>11.7</v>
          </cell>
          <cell r="G284">
            <v>4940</v>
          </cell>
          <cell r="H284">
            <v>57798</v>
          </cell>
          <cell r="J284">
            <v>11.7</v>
          </cell>
          <cell r="K284">
            <v>3510</v>
          </cell>
          <cell r="L284">
            <v>41067</v>
          </cell>
          <cell r="O284" t="str">
            <v>　　　Ｗ</v>
          </cell>
          <cell r="P284" t="str">
            <v>　　　Ｈ</v>
          </cell>
          <cell r="Q284" t="str">
            <v>　　　　Ｄ</v>
          </cell>
        </row>
        <row r="285">
          <cell r="B285" t="str">
            <v>１階廊下　格子手摺</v>
          </cell>
          <cell r="D285" t="str">
            <v>W=330×H=850</v>
          </cell>
          <cell r="E285" t="str">
            <v>箇所</v>
          </cell>
          <cell r="F285">
            <v>4</v>
          </cell>
          <cell r="G285">
            <v>710</v>
          </cell>
          <cell r="H285">
            <v>2840</v>
          </cell>
          <cell r="J285">
            <v>4</v>
          </cell>
          <cell r="K285">
            <v>504.90000000000003</v>
          </cell>
          <cell r="L285">
            <v>2019.6000000000001</v>
          </cell>
          <cell r="O285" t="str">
            <v>　　　Ｗ</v>
          </cell>
          <cell r="P285" t="str">
            <v>　　　Ｈ</v>
          </cell>
          <cell r="Q285" t="str">
            <v>　　　　Ｄ</v>
          </cell>
        </row>
        <row r="286">
          <cell r="B286" t="str">
            <v>ﾎｰｽ格納箱･非常ｺﾝｾﾝﾄ</v>
          </cell>
          <cell r="D286" t="str">
            <v>930×1380</v>
          </cell>
          <cell r="E286" t="str">
            <v>箇所</v>
          </cell>
          <cell r="F286">
            <v>2</v>
          </cell>
          <cell r="G286">
            <v>8700</v>
          </cell>
          <cell r="H286">
            <v>17400</v>
          </cell>
          <cell r="J286">
            <v>2</v>
          </cell>
          <cell r="K286">
            <v>6175.2999999999993</v>
          </cell>
          <cell r="L286">
            <v>12350.599999999999</v>
          </cell>
        </row>
        <row r="287">
          <cell r="B287" t="str">
            <v>放水口</v>
          </cell>
          <cell r="D287" t="str">
            <v>430×580</v>
          </cell>
          <cell r="E287" t="str">
            <v>箇所</v>
          </cell>
          <cell r="F287">
            <v>8</v>
          </cell>
          <cell r="G287">
            <v>2140</v>
          </cell>
          <cell r="H287">
            <v>17120</v>
          </cell>
          <cell r="J287">
            <v>8</v>
          </cell>
          <cell r="K287">
            <v>1522.3</v>
          </cell>
          <cell r="L287">
            <v>12178.4</v>
          </cell>
        </row>
        <row r="288">
          <cell r="B288" t="str">
            <v>ﾗｯｷﾝｸﾞ配管</v>
          </cell>
          <cell r="D288" t="str">
            <v>φ80</v>
          </cell>
          <cell r="E288" t="str">
            <v>ｍ</v>
          </cell>
          <cell r="F288">
            <v>8</v>
          </cell>
          <cell r="G288" t="str">
            <v>　今回不要</v>
          </cell>
          <cell r="H288" t="str">
            <v>ーーー</v>
          </cell>
          <cell r="J288">
            <v>8</v>
          </cell>
          <cell r="K288" t="str">
            <v>　今回不要</v>
          </cell>
          <cell r="L288" t="str">
            <v>ーーー</v>
          </cell>
        </row>
        <row r="289">
          <cell r="B289" t="str">
            <v>ﾗｯｷﾝｸﾞ配管</v>
          </cell>
          <cell r="D289" t="str">
            <v>φ110</v>
          </cell>
          <cell r="E289" t="str">
            <v>ｍ</v>
          </cell>
          <cell r="F289">
            <v>57</v>
          </cell>
          <cell r="G289" t="str">
            <v>　今回不要</v>
          </cell>
          <cell r="H289" t="str">
            <v>ーーー</v>
          </cell>
          <cell r="J289">
            <v>57</v>
          </cell>
          <cell r="K289" t="str">
            <v>　今回不要</v>
          </cell>
          <cell r="L289" t="str">
            <v>ーーー</v>
          </cell>
        </row>
        <row r="290">
          <cell r="B290" t="str">
            <v>ﾗｯｷﾝｸﾞ配管</v>
          </cell>
          <cell r="D290" t="str">
            <v>φ170</v>
          </cell>
          <cell r="E290" t="str">
            <v>ｍ</v>
          </cell>
          <cell r="F290">
            <v>8</v>
          </cell>
          <cell r="G290" t="str">
            <v>　今回不要</v>
          </cell>
          <cell r="H290" t="str">
            <v>ーーー</v>
          </cell>
          <cell r="J290">
            <v>8</v>
          </cell>
          <cell r="K290" t="str">
            <v>　今回不要</v>
          </cell>
          <cell r="L290" t="str">
            <v>ーーー</v>
          </cell>
        </row>
        <row r="291">
          <cell r="B291" t="str">
            <v>火災報知器</v>
          </cell>
          <cell r="E291" t="str">
            <v>箇所</v>
          </cell>
          <cell r="F291">
            <v>25</v>
          </cell>
          <cell r="G291">
            <v>630</v>
          </cell>
          <cell r="H291">
            <v>15750</v>
          </cell>
          <cell r="J291">
            <v>25</v>
          </cell>
          <cell r="K291">
            <v>450</v>
          </cell>
          <cell r="L291">
            <v>11250</v>
          </cell>
        </row>
        <row r="292">
          <cell r="B292" t="str">
            <v>非常ベル</v>
          </cell>
          <cell r="E292" t="str">
            <v>箇所</v>
          </cell>
          <cell r="F292">
            <v>42</v>
          </cell>
          <cell r="G292">
            <v>630</v>
          </cell>
          <cell r="H292">
            <v>26460</v>
          </cell>
          <cell r="J292">
            <v>42</v>
          </cell>
          <cell r="K292">
            <v>450</v>
          </cell>
          <cell r="L292">
            <v>18900</v>
          </cell>
        </row>
        <row r="293">
          <cell r="B293" t="str">
            <v>Ｃ棟５階　忍び返し</v>
          </cell>
          <cell r="D293" t="str">
            <v>H=500</v>
          </cell>
          <cell r="E293" t="str">
            <v>ｍ</v>
          </cell>
          <cell r="F293">
            <v>9.6</v>
          </cell>
          <cell r="G293">
            <v>1260</v>
          </cell>
          <cell r="H293">
            <v>12096</v>
          </cell>
          <cell r="J293">
            <v>9.6</v>
          </cell>
          <cell r="K293">
            <v>900</v>
          </cell>
          <cell r="L293">
            <v>8640</v>
          </cell>
        </row>
        <row r="294">
          <cell r="B294" t="str">
            <v>廊下灯 G</v>
          </cell>
          <cell r="D294" t="str">
            <v>φ300 D=80</v>
          </cell>
          <cell r="E294" t="str">
            <v>箇所</v>
          </cell>
          <cell r="F294">
            <v>77</v>
          </cell>
          <cell r="G294">
            <v>560</v>
          </cell>
          <cell r="H294">
            <v>43120</v>
          </cell>
          <cell r="J294">
            <v>77</v>
          </cell>
          <cell r="K294">
            <v>400</v>
          </cell>
          <cell r="L294">
            <v>30800</v>
          </cell>
        </row>
        <row r="295">
          <cell r="B295" t="str">
            <v>1F廊下灯</v>
          </cell>
          <cell r="D295" t="str">
            <v>φ220</v>
          </cell>
          <cell r="E295" t="str">
            <v>箇所</v>
          </cell>
          <cell r="F295">
            <v>9</v>
          </cell>
          <cell r="G295">
            <v>560</v>
          </cell>
          <cell r="H295">
            <v>5040</v>
          </cell>
          <cell r="I295" t="str">
            <v xml:space="preserve"> 写真(PICT1918)</v>
          </cell>
          <cell r="J295">
            <v>9</v>
          </cell>
          <cell r="K295">
            <v>400</v>
          </cell>
          <cell r="L295">
            <v>3600</v>
          </cell>
        </row>
        <row r="296">
          <cell r="B296" t="str">
            <v>非常口灯(天井付)　X</v>
          </cell>
          <cell r="D296" t="str">
            <v>400×150×90</v>
          </cell>
          <cell r="E296" t="str">
            <v>箇所</v>
          </cell>
          <cell r="F296">
            <v>4</v>
          </cell>
          <cell r="G296">
            <v>2110</v>
          </cell>
          <cell r="H296">
            <v>8440</v>
          </cell>
          <cell r="J296">
            <v>4</v>
          </cell>
          <cell r="K296">
            <v>1500</v>
          </cell>
          <cell r="L296">
            <v>6000</v>
          </cell>
        </row>
        <row r="297">
          <cell r="B297" t="str">
            <v>EVﾎｰﾙ照明　格子ｱﾙﾐﾙｰﾊﾞｰ　D</v>
          </cell>
          <cell r="D297" t="str">
            <v>650×620</v>
          </cell>
          <cell r="E297" t="str">
            <v>箇所</v>
          </cell>
          <cell r="F297">
            <v>12</v>
          </cell>
          <cell r="G297">
            <v>3520</v>
          </cell>
          <cell r="H297">
            <v>42240</v>
          </cell>
          <cell r="J297">
            <v>12</v>
          </cell>
          <cell r="K297">
            <v>2500</v>
          </cell>
          <cell r="L297">
            <v>30000</v>
          </cell>
        </row>
        <row r="298">
          <cell r="B298" t="str">
            <v>内部階段蛍光灯　非常灯付　A</v>
          </cell>
          <cell r="D298" t="str">
            <v>L=630ﾀﾞﾌﾞﾙ</v>
          </cell>
          <cell r="E298" t="str">
            <v>箇所</v>
          </cell>
          <cell r="F298">
            <v>23</v>
          </cell>
          <cell r="G298">
            <v>1190</v>
          </cell>
          <cell r="H298">
            <v>27370</v>
          </cell>
          <cell r="J298">
            <v>23</v>
          </cell>
          <cell r="K298">
            <v>850</v>
          </cell>
          <cell r="L298">
            <v>19550</v>
          </cell>
        </row>
        <row r="299">
          <cell r="B299" t="str">
            <v>10F　天井BOX　鉄</v>
          </cell>
          <cell r="D299" t="str">
            <v>105×105×80</v>
          </cell>
          <cell r="E299" t="str">
            <v>箇所</v>
          </cell>
          <cell r="F299">
            <v>8</v>
          </cell>
          <cell r="G299">
            <v>560</v>
          </cell>
          <cell r="H299">
            <v>4480</v>
          </cell>
          <cell r="J299">
            <v>8</v>
          </cell>
          <cell r="K299">
            <v>400</v>
          </cell>
          <cell r="L299">
            <v>3200</v>
          </cell>
        </row>
        <row r="300">
          <cell r="B300" t="str">
            <v>10F　天井配管　鉄</v>
          </cell>
          <cell r="D300" t="str">
            <v>φ34　L=5.5ｍ</v>
          </cell>
          <cell r="E300" t="str">
            <v>ｍ</v>
          </cell>
          <cell r="F300">
            <v>12.65</v>
          </cell>
          <cell r="G300">
            <v>560</v>
          </cell>
          <cell r="H300">
            <v>7084</v>
          </cell>
          <cell r="J300">
            <v>12.65</v>
          </cell>
          <cell r="K300">
            <v>400</v>
          </cell>
          <cell r="L300">
            <v>5060</v>
          </cell>
        </row>
        <row r="301">
          <cell r="B301" t="str">
            <v>10F　天井配管　鉄</v>
          </cell>
          <cell r="D301" t="str">
            <v>φ20　L=5.0ｍ</v>
          </cell>
          <cell r="E301" t="str">
            <v>ｍ</v>
          </cell>
          <cell r="F301">
            <v>10</v>
          </cell>
          <cell r="G301">
            <v>490</v>
          </cell>
          <cell r="H301">
            <v>4900</v>
          </cell>
          <cell r="J301">
            <v>10</v>
          </cell>
          <cell r="K301">
            <v>350</v>
          </cell>
          <cell r="L301">
            <v>3500</v>
          </cell>
        </row>
        <row r="302">
          <cell r="B302" t="str">
            <v>１F　盤　鉄</v>
          </cell>
          <cell r="D302" t="str">
            <v>500×500×200</v>
          </cell>
          <cell r="E302" t="str">
            <v>箇所</v>
          </cell>
          <cell r="F302">
            <v>1</v>
          </cell>
          <cell r="G302">
            <v>880</v>
          </cell>
          <cell r="H302">
            <v>880</v>
          </cell>
          <cell r="J302">
            <v>1</v>
          </cell>
          <cell r="K302">
            <v>625</v>
          </cell>
          <cell r="L302">
            <v>625</v>
          </cell>
        </row>
        <row r="303">
          <cell r="B303" t="str">
            <v>１F　配管　鉄</v>
          </cell>
          <cell r="D303" t="str">
            <v>φ30～34</v>
          </cell>
          <cell r="E303" t="str">
            <v>ｍ</v>
          </cell>
          <cell r="F303">
            <v>8.5</v>
          </cell>
          <cell r="G303">
            <v>560</v>
          </cell>
          <cell r="H303">
            <v>4760</v>
          </cell>
          <cell r="J303">
            <v>8.5</v>
          </cell>
          <cell r="K303">
            <v>400</v>
          </cell>
          <cell r="L303">
            <v>3400</v>
          </cell>
        </row>
        <row r="304">
          <cell r="B304" t="str">
            <v>１F　配管　鉄</v>
          </cell>
          <cell r="D304" t="str">
            <v>φ60</v>
          </cell>
          <cell r="E304" t="str">
            <v>ｍ</v>
          </cell>
          <cell r="F304">
            <v>1.5</v>
          </cell>
          <cell r="G304">
            <v>770</v>
          </cell>
          <cell r="H304">
            <v>1155</v>
          </cell>
          <cell r="J304">
            <v>1.5</v>
          </cell>
          <cell r="K304">
            <v>550</v>
          </cell>
          <cell r="L304">
            <v>825</v>
          </cell>
        </row>
        <row r="305">
          <cell r="B305" t="str">
            <v>廊下ﾌﾟﾚｰﾄ</v>
          </cell>
          <cell r="D305" t="str">
            <v>600×1950</v>
          </cell>
          <cell r="E305" t="str">
            <v>箇所</v>
          </cell>
          <cell r="F305">
            <v>1</v>
          </cell>
          <cell r="G305">
            <v>3620</v>
          </cell>
          <cell r="H305">
            <v>3620</v>
          </cell>
          <cell r="J305">
            <v>1</v>
          </cell>
          <cell r="K305">
            <v>2574</v>
          </cell>
          <cell r="L305">
            <v>2574</v>
          </cell>
        </row>
        <row r="306">
          <cell r="B306" t="str">
            <v>廊下ﾌﾟﾚｰﾄ</v>
          </cell>
          <cell r="D306" t="str">
            <v>1300×1950</v>
          </cell>
          <cell r="E306" t="str">
            <v>箇所</v>
          </cell>
          <cell r="F306">
            <v>1</v>
          </cell>
          <cell r="G306">
            <v>4280</v>
          </cell>
          <cell r="H306">
            <v>4280</v>
          </cell>
          <cell r="J306">
            <v>1</v>
          </cell>
          <cell r="K306">
            <v>3042.0000000000005</v>
          </cell>
          <cell r="L306">
            <v>3042.0000000000005</v>
          </cell>
        </row>
        <row r="307">
          <cell r="B307" t="str">
            <v>廊下ﾌﾟﾚｰﾄ</v>
          </cell>
          <cell r="D307" t="str">
            <v>575×1950</v>
          </cell>
          <cell r="E307" t="str">
            <v>箇所</v>
          </cell>
          <cell r="F307">
            <v>1</v>
          </cell>
          <cell r="G307">
            <v>1890</v>
          </cell>
          <cell r="H307">
            <v>1890</v>
          </cell>
          <cell r="J307">
            <v>1</v>
          </cell>
          <cell r="K307">
            <v>1345.4999999999998</v>
          </cell>
          <cell r="L307">
            <v>1345.4999999999998</v>
          </cell>
        </row>
        <row r="308">
          <cell r="G308">
            <v>0</v>
          </cell>
        </row>
        <row r="309">
          <cell r="A309" t="str">
            <v>（内部階段関係）</v>
          </cell>
          <cell r="G309">
            <v>0</v>
          </cell>
          <cell r="H309">
            <v>0</v>
          </cell>
          <cell r="L309">
            <v>0</v>
          </cell>
          <cell r="N309" t="str">
            <v>倍率</v>
          </cell>
          <cell r="O309" t="str">
            <v>　　　Ｗ</v>
          </cell>
          <cell r="P309" t="str">
            <v>　　　Ｈ</v>
          </cell>
          <cell r="Q309" t="str">
            <v>　　　㎡</v>
          </cell>
        </row>
        <row r="310">
          <cell r="B310" t="str">
            <v>塔屋　EV機械室 扉</v>
          </cell>
          <cell r="D310" t="str">
            <v>SD-8　800×1900</v>
          </cell>
          <cell r="E310" t="str">
            <v>箇所</v>
          </cell>
          <cell r="F310">
            <v>1</v>
          </cell>
          <cell r="G310">
            <v>5780</v>
          </cell>
          <cell r="H310">
            <v>5780</v>
          </cell>
          <cell r="I310" t="str">
            <v xml:space="preserve">  4.1 ㎡/ヶ所</v>
          </cell>
          <cell r="J310">
            <v>1</v>
          </cell>
          <cell r="K310">
            <v>4104</v>
          </cell>
          <cell r="L310">
            <v>4104</v>
          </cell>
          <cell r="N310">
            <v>2.7</v>
          </cell>
          <cell r="O310">
            <v>800</v>
          </cell>
          <cell r="P310">
            <v>1900</v>
          </cell>
          <cell r="Q310">
            <v>4.1040000000000001</v>
          </cell>
          <cell r="S310" t="str">
            <v>SD-8</v>
          </cell>
          <cell r="T310" t="str">
            <v>EV機械室</v>
          </cell>
          <cell r="U310" t="str">
            <v>内部</v>
          </cell>
          <cell r="V310">
            <v>800</v>
          </cell>
          <cell r="W310">
            <v>1900</v>
          </cell>
          <cell r="X310">
            <v>1</v>
          </cell>
        </row>
        <row r="311">
          <cell r="B311" t="str">
            <v>階段室 扉</v>
          </cell>
          <cell r="D311" t="str">
            <v>SD-6　800×1900</v>
          </cell>
          <cell r="E311" t="str">
            <v>箇所</v>
          </cell>
          <cell r="F311">
            <v>12</v>
          </cell>
          <cell r="G311">
            <v>5780</v>
          </cell>
          <cell r="H311">
            <v>69360</v>
          </cell>
          <cell r="I311" t="str">
            <v xml:space="preserve">  4.1 ㎡/ヶ所</v>
          </cell>
          <cell r="J311">
            <v>12</v>
          </cell>
          <cell r="K311">
            <v>4104</v>
          </cell>
          <cell r="L311">
            <v>49248</v>
          </cell>
          <cell r="N311">
            <v>2.7</v>
          </cell>
          <cell r="O311">
            <v>800</v>
          </cell>
          <cell r="P311">
            <v>1900</v>
          </cell>
          <cell r="Q311">
            <v>4.1040000000000001</v>
          </cell>
          <cell r="S311" t="str">
            <v>SD-6</v>
          </cell>
          <cell r="T311" t="str">
            <v>階段室</v>
          </cell>
          <cell r="U311" t="str">
            <v>内部</v>
          </cell>
          <cell r="V311">
            <v>800</v>
          </cell>
          <cell r="W311">
            <v>1900</v>
          </cell>
          <cell r="X311">
            <v>12</v>
          </cell>
        </row>
        <row r="312">
          <cell r="B312" t="str">
            <v>階段１階倉庫 扉</v>
          </cell>
          <cell r="D312" t="str">
            <v>SD-7　800×1900</v>
          </cell>
          <cell r="E312" t="str">
            <v>箇所</v>
          </cell>
          <cell r="F312">
            <v>1</v>
          </cell>
          <cell r="G312">
            <v>5780</v>
          </cell>
          <cell r="H312">
            <v>5780</v>
          </cell>
          <cell r="I312" t="str">
            <v xml:space="preserve">  4.1 ㎡/ヶ所</v>
          </cell>
          <cell r="J312">
            <v>1</v>
          </cell>
          <cell r="K312">
            <v>4104</v>
          </cell>
          <cell r="L312">
            <v>4104</v>
          </cell>
          <cell r="N312">
            <v>2.7</v>
          </cell>
          <cell r="O312">
            <v>800</v>
          </cell>
          <cell r="P312">
            <v>1900</v>
          </cell>
          <cell r="Q312">
            <v>4.1040000000000001</v>
          </cell>
          <cell r="S312" t="str">
            <v>SD-7</v>
          </cell>
          <cell r="T312" t="str">
            <v>階段倉庫</v>
          </cell>
          <cell r="U312" t="str">
            <v>内部</v>
          </cell>
          <cell r="V312">
            <v>800</v>
          </cell>
          <cell r="W312">
            <v>1900</v>
          </cell>
          <cell r="X312">
            <v>1</v>
          </cell>
        </row>
        <row r="313">
          <cell r="B313" t="str">
            <v>塔屋　点検タラップ</v>
          </cell>
          <cell r="D313" t="str">
            <v>W=400  L=540+750</v>
          </cell>
          <cell r="E313" t="str">
            <v>箇所</v>
          </cell>
          <cell r="F313">
            <v>1</v>
          </cell>
          <cell r="G313">
            <v>3800</v>
          </cell>
          <cell r="H313">
            <v>3800</v>
          </cell>
          <cell r="J313">
            <v>1</v>
          </cell>
          <cell r="K313">
            <v>2700</v>
          </cell>
          <cell r="L313">
            <v>2700</v>
          </cell>
        </row>
        <row r="314">
          <cell r="B314" t="str">
            <v>階段　手摺　H=150</v>
          </cell>
          <cell r="E314" t="str">
            <v>ｍ</v>
          </cell>
          <cell r="F314">
            <v>34</v>
          </cell>
          <cell r="G314">
            <v>700</v>
          </cell>
          <cell r="H314">
            <v>23800</v>
          </cell>
          <cell r="J314">
            <v>34</v>
          </cell>
          <cell r="K314">
            <v>500</v>
          </cell>
          <cell r="L314">
            <v>17000</v>
          </cell>
        </row>
        <row r="315">
          <cell r="G315">
            <v>0</v>
          </cell>
          <cell r="H315">
            <v>0</v>
          </cell>
          <cell r="L315">
            <v>0</v>
          </cell>
        </row>
        <row r="316">
          <cell r="A316" t="str">
            <v>（外部鉄骨階段関係）</v>
          </cell>
          <cell r="G316">
            <v>0</v>
          </cell>
          <cell r="H316">
            <v>0</v>
          </cell>
          <cell r="L316">
            <v>0</v>
          </cell>
        </row>
        <row r="317">
          <cell r="B317" t="str">
            <v>鉄骨階段</v>
          </cell>
          <cell r="E317" t="str">
            <v>㎡</v>
          </cell>
          <cell r="F317">
            <v>1640</v>
          </cell>
          <cell r="G317">
            <v>1480</v>
          </cell>
          <cell r="H317">
            <v>2427200</v>
          </cell>
          <cell r="J317">
            <v>1426</v>
          </cell>
          <cell r="K317">
            <v>1050</v>
          </cell>
          <cell r="L317">
            <v>1497300</v>
          </cell>
        </row>
        <row r="318">
          <cell r="B318" t="str">
            <v>腐食部補修塗装</v>
          </cell>
          <cell r="E318" t="str">
            <v>㎡</v>
          </cell>
          <cell r="F318">
            <v>492</v>
          </cell>
          <cell r="G318">
            <v>3380</v>
          </cell>
          <cell r="H318">
            <v>1662960</v>
          </cell>
          <cell r="I318" t="str">
            <v>30％見込み</v>
          </cell>
          <cell r="J318">
            <v>1426</v>
          </cell>
          <cell r="K318">
            <v>2400</v>
          </cell>
        </row>
        <row r="319">
          <cell r="B319" t="str">
            <v>外周手摺　H=1200</v>
          </cell>
          <cell r="E319" t="str">
            <v>ｍ</v>
          </cell>
          <cell r="F319">
            <v>348</v>
          </cell>
          <cell r="G319">
            <v>2530</v>
          </cell>
          <cell r="H319">
            <v>880440</v>
          </cell>
          <cell r="J319">
            <v>348</v>
          </cell>
          <cell r="K319">
            <v>1799.9999999999998</v>
          </cell>
          <cell r="L319">
            <v>626399.99999999988</v>
          </cell>
        </row>
        <row r="320">
          <cell r="B320" t="str">
            <v>中央手摺　H=900</v>
          </cell>
          <cell r="E320" t="str">
            <v>ｍ</v>
          </cell>
          <cell r="F320">
            <v>92</v>
          </cell>
          <cell r="G320">
            <v>1900</v>
          </cell>
          <cell r="H320">
            <v>174800</v>
          </cell>
          <cell r="J320">
            <v>92</v>
          </cell>
          <cell r="K320">
            <v>1350</v>
          </cell>
          <cell r="L320">
            <v>124200</v>
          </cell>
        </row>
        <row r="321">
          <cell r="G321">
            <v>0</v>
          </cell>
          <cell r="H321">
            <v>0</v>
          </cell>
          <cell r="L321">
            <v>0</v>
          </cell>
        </row>
        <row r="322">
          <cell r="A322" t="str">
            <v>（ﾊﾞﾙｺﾆｰ関係）</v>
          </cell>
          <cell r="G322">
            <v>0</v>
          </cell>
          <cell r="H322">
            <v>0</v>
          </cell>
          <cell r="L322">
            <v>0</v>
          </cell>
          <cell r="O322" t="str">
            <v>　　　　Ｗ</v>
          </cell>
          <cell r="P322" t="str">
            <v>　　　　　Ｈ</v>
          </cell>
        </row>
        <row r="323">
          <cell r="B323" t="str">
            <v>ﾊﾞﾙｺﾆｰ隔板枠</v>
          </cell>
          <cell r="D323" t="str">
            <v>1020×1800</v>
          </cell>
          <cell r="E323" t="str">
            <v>箇所</v>
          </cell>
          <cell r="F323">
            <v>124</v>
          </cell>
          <cell r="G323">
            <v>2780</v>
          </cell>
          <cell r="H323">
            <v>344720</v>
          </cell>
          <cell r="I323" t="str">
            <v xml:space="preserve">  5.64 (ｍ)/ヶ所</v>
          </cell>
          <cell r="J323">
            <v>124</v>
          </cell>
          <cell r="K323">
            <v>1974.0000000000002</v>
          </cell>
          <cell r="L323">
            <v>244776.00000000003</v>
          </cell>
          <cell r="O323">
            <v>1020</v>
          </cell>
          <cell r="P323">
            <v>1800</v>
          </cell>
          <cell r="T323" t="str">
            <v>削除してくだい</v>
          </cell>
        </row>
        <row r="324">
          <cell r="B324" t="str">
            <v>避難ﾊｯﾁ</v>
          </cell>
          <cell r="D324" t="str">
            <v>600×600</v>
          </cell>
          <cell r="E324" t="str">
            <v>箇所</v>
          </cell>
          <cell r="F324">
            <v>47</v>
          </cell>
          <cell r="G324">
            <v>3690</v>
          </cell>
          <cell r="H324">
            <v>173430</v>
          </cell>
          <cell r="J324">
            <v>47</v>
          </cell>
          <cell r="K324">
            <v>2620</v>
          </cell>
          <cell r="L324">
            <v>123140</v>
          </cell>
          <cell r="R324" t="str">
            <v>ｽﾃﾝﾚｽ塗装不要</v>
          </cell>
          <cell r="T324" t="str">
            <v>削除してくだい</v>
          </cell>
        </row>
        <row r="325">
          <cell r="G325">
            <v>0</v>
          </cell>
          <cell r="H325">
            <v>0</v>
          </cell>
          <cell r="L325">
            <v>0</v>
          </cell>
        </row>
        <row r="326">
          <cell r="A326" t="str">
            <v>（ｴﾝﾄﾗﾝｽ関係）</v>
          </cell>
          <cell r="G326">
            <v>0</v>
          </cell>
          <cell r="H326">
            <v>0</v>
          </cell>
          <cell r="L326">
            <v>0</v>
          </cell>
          <cell r="N326" t="str">
            <v>倍率</v>
          </cell>
          <cell r="O326" t="str">
            <v>　　　Ｗ</v>
          </cell>
          <cell r="P326" t="str">
            <v>　　　Ｈ</v>
          </cell>
          <cell r="Q326" t="str">
            <v>　　　㎡</v>
          </cell>
        </row>
        <row r="327">
          <cell r="B327" t="str">
            <v>共用便所 扉</v>
          </cell>
          <cell r="D327" t="str">
            <v>SD-9　600×1800</v>
          </cell>
          <cell r="E327" t="str">
            <v>箇所</v>
          </cell>
          <cell r="F327">
            <v>1</v>
          </cell>
          <cell r="G327">
            <v>4110</v>
          </cell>
          <cell r="H327">
            <v>4110</v>
          </cell>
          <cell r="I327" t="str">
            <v xml:space="preserve">  2.92 ㎡/ヶ所</v>
          </cell>
          <cell r="J327">
            <v>1</v>
          </cell>
          <cell r="K327">
            <v>2916</v>
          </cell>
          <cell r="L327">
            <v>2916</v>
          </cell>
          <cell r="N327">
            <v>2.7</v>
          </cell>
          <cell r="O327">
            <v>600</v>
          </cell>
          <cell r="P327">
            <v>1800</v>
          </cell>
          <cell r="Q327">
            <v>2.9159999999999999</v>
          </cell>
          <cell r="S327" t="str">
            <v>SD-9</v>
          </cell>
          <cell r="T327" t="str">
            <v>共用便所</v>
          </cell>
          <cell r="U327" t="str">
            <v>内部</v>
          </cell>
          <cell r="V327">
            <v>600</v>
          </cell>
          <cell r="W327">
            <v>1800</v>
          </cell>
          <cell r="X327">
            <v>1</v>
          </cell>
        </row>
        <row r="328">
          <cell r="B328" t="str">
            <v>玄関ﾎｰﾙ 扉</v>
          </cell>
          <cell r="D328" t="str">
            <v>SD-10　4630×2100</v>
          </cell>
          <cell r="E328" t="str">
            <v>箇所</v>
          </cell>
          <cell r="F328">
            <v>1</v>
          </cell>
          <cell r="G328">
            <v>37010</v>
          </cell>
          <cell r="H328">
            <v>37010</v>
          </cell>
          <cell r="I328" t="str">
            <v xml:space="preserve">  26.25 ㎡/ヶ所</v>
          </cell>
          <cell r="J328">
            <v>1</v>
          </cell>
          <cell r="K328">
            <v>26252.1</v>
          </cell>
          <cell r="L328">
            <v>26252.1</v>
          </cell>
          <cell r="N328">
            <v>2.7</v>
          </cell>
          <cell r="O328">
            <v>4630</v>
          </cell>
          <cell r="P328">
            <v>2100</v>
          </cell>
          <cell r="Q328">
            <v>26.252099999999999</v>
          </cell>
          <cell r="S328" t="str">
            <v>SD-10</v>
          </cell>
          <cell r="T328" t="str">
            <v>玄関ﾎｰﾙ</v>
          </cell>
          <cell r="U328" t="str">
            <v>軒下</v>
          </cell>
          <cell r="V328">
            <v>4630</v>
          </cell>
          <cell r="W328">
            <v>2100</v>
          </cell>
          <cell r="X328">
            <v>1</v>
          </cell>
        </row>
        <row r="329">
          <cell r="B329" t="str">
            <v>事務室 扉</v>
          </cell>
          <cell r="D329" t="str">
            <v>SD-14　800×1800</v>
          </cell>
          <cell r="E329" t="str">
            <v>箇所</v>
          </cell>
          <cell r="F329">
            <v>1</v>
          </cell>
          <cell r="G329">
            <v>5480</v>
          </cell>
          <cell r="H329">
            <v>5480</v>
          </cell>
          <cell r="I329" t="str">
            <v xml:space="preserve">  3.89 ㎡/ヶ所</v>
          </cell>
          <cell r="J329">
            <v>1</v>
          </cell>
          <cell r="K329">
            <v>3888.0000000000005</v>
          </cell>
          <cell r="L329">
            <v>3888.0000000000005</v>
          </cell>
          <cell r="N329">
            <v>2.7</v>
          </cell>
          <cell r="O329">
            <v>800</v>
          </cell>
          <cell r="P329">
            <v>1800</v>
          </cell>
          <cell r="Q329">
            <v>3.8880000000000003</v>
          </cell>
          <cell r="S329" t="str">
            <v>SD-14</v>
          </cell>
          <cell r="T329" t="str">
            <v>事務室</v>
          </cell>
          <cell r="U329" t="str">
            <v>内部</v>
          </cell>
          <cell r="V329">
            <v>800</v>
          </cell>
          <cell r="W329">
            <v>1800</v>
          </cell>
          <cell r="X329">
            <v>1</v>
          </cell>
        </row>
        <row r="330">
          <cell r="B330" t="str">
            <v>ｴﾝﾄﾗﾝｽｱﾌﾟﾛｰﾁ天井　ｽﾊﾟﾝﾄﾞﾚﾙ面</v>
          </cell>
          <cell r="E330" t="str">
            <v>㎡</v>
          </cell>
          <cell r="F330">
            <v>10.1</v>
          </cell>
          <cell r="G330">
            <v>1410</v>
          </cell>
          <cell r="H330">
            <v>14241</v>
          </cell>
          <cell r="J330">
            <v>10.1</v>
          </cell>
          <cell r="K330">
            <v>1000</v>
          </cell>
          <cell r="L330">
            <v>10100</v>
          </cell>
        </row>
        <row r="331">
          <cell r="B331" t="str">
            <v>ｴﾝﾄﾗﾝｽﾎｰﾙﾀﾞｳﾝﾗｲﾄ</v>
          </cell>
          <cell r="D331" t="str">
            <v>φ170</v>
          </cell>
          <cell r="E331" t="str">
            <v>箇所</v>
          </cell>
          <cell r="F331">
            <v>10</v>
          </cell>
          <cell r="G331">
            <v>700</v>
          </cell>
          <cell r="H331">
            <v>7000</v>
          </cell>
          <cell r="J331">
            <v>10</v>
          </cell>
          <cell r="K331">
            <v>500</v>
          </cell>
          <cell r="L331">
            <v>5000</v>
          </cell>
        </row>
        <row r="332">
          <cell r="B332" t="str">
            <v>ｴﾝﾄﾗﾝｽﾎｰﾙﾀﾞｳﾝﾗｲﾄ</v>
          </cell>
          <cell r="D332" t="str">
            <v>φ130</v>
          </cell>
          <cell r="E332" t="str">
            <v>箇所</v>
          </cell>
          <cell r="F332">
            <v>6</v>
          </cell>
          <cell r="G332">
            <v>630</v>
          </cell>
          <cell r="H332">
            <v>3780</v>
          </cell>
          <cell r="J332">
            <v>6</v>
          </cell>
          <cell r="K332">
            <v>450</v>
          </cell>
          <cell r="L332">
            <v>2700</v>
          </cell>
        </row>
        <row r="333">
          <cell r="B333" t="str">
            <v>非常灯</v>
          </cell>
          <cell r="D333" t="str">
            <v>φ220</v>
          </cell>
          <cell r="E333" t="str">
            <v>箇所</v>
          </cell>
          <cell r="F333">
            <v>2</v>
          </cell>
          <cell r="G333">
            <v>770</v>
          </cell>
          <cell r="H333">
            <v>1540</v>
          </cell>
          <cell r="J333">
            <v>2</v>
          </cell>
          <cell r="K333">
            <v>550</v>
          </cell>
          <cell r="L333">
            <v>1100</v>
          </cell>
        </row>
        <row r="334">
          <cell r="B334" t="str">
            <v>ｴﾝﾄﾗﾝｽ外部天井灯</v>
          </cell>
          <cell r="D334" t="str">
            <v>φ85</v>
          </cell>
          <cell r="E334" t="str">
            <v>箇所</v>
          </cell>
          <cell r="F334">
            <v>4</v>
          </cell>
          <cell r="G334">
            <v>560</v>
          </cell>
          <cell r="H334">
            <v>2240</v>
          </cell>
          <cell r="I334" t="str">
            <v xml:space="preserve"> 写真(PICT1926)</v>
          </cell>
          <cell r="J334">
            <v>4</v>
          </cell>
          <cell r="K334">
            <v>400</v>
          </cell>
          <cell r="L334">
            <v>1600</v>
          </cell>
        </row>
        <row r="335">
          <cell r="B335" t="str">
            <v>玄関灯　</v>
          </cell>
          <cell r="D335" t="str">
            <v>185×185×185</v>
          </cell>
          <cell r="E335" t="str">
            <v>箇所</v>
          </cell>
          <cell r="F335">
            <v>2</v>
          </cell>
          <cell r="G335">
            <v>980</v>
          </cell>
          <cell r="H335">
            <v>1960</v>
          </cell>
          <cell r="I335" t="str">
            <v xml:space="preserve"> 写真(PICT1851)</v>
          </cell>
          <cell r="J335">
            <v>2</v>
          </cell>
          <cell r="K335">
            <v>700</v>
          </cell>
          <cell r="L335">
            <v>1400</v>
          </cell>
        </row>
        <row r="336">
          <cell r="F336">
            <v>0</v>
          </cell>
          <cell r="G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（その他）</v>
          </cell>
          <cell r="G337">
            <v>0</v>
          </cell>
          <cell r="H337">
            <v>0</v>
          </cell>
          <cell r="L337">
            <v>0</v>
          </cell>
        </row>
        <row r="338">
          <cell r="B338" t="str">
            <v>竪樋</v>
          </cell>
          <cell r="D338" t="str">
            <v>φ100　　塩ビ製</v>
          </cell>
          <cell r="E338" t="str">
            <v>ｍ</v>
          </cell>
          <cell r="F338">
            <v>820</v>
          </cell>
          <cell r="G338">
            <v>770</v>
          </cell>
          <cell r="H338">
            <v>631400</v>
          </cell>
          <cell r="J338">
            <v>820</v>
          </cell>
          <cell r="K338">
            <v>550</v>
          </cell>
          <cell r="L338">
            <v>451000</v>
          </cell>
        </row>
        <row r="339">
          <cell r="B339" t="str">
            <v>通気管　</v>
          </cell>
          <cell r="D339" t="str">
            <v>φ100　　塩ビ製</v>
          </cell>
          <cell r="E339" t="str">
            <v>ｍ</v>
          </cell>
          <cell r="F339">
            <v>69</v>
          </cell>
          <cell r="G339">
            <v>770</v>
          </cell>
          <cell r="H339">
            <v>53130</v>
          </cell>
          <cell r="J339">
            <v>69</v>
          </cell>
          <cell r="K339">
            <v>550</v>
          </cell>
          <cell r="L339">
            <v>37950</v>
          </cell>
        </row>
        <row r="340">
          <cell r="B340" t="str">
            <v>ﾄﾞﾚﾝ</v>
          </cell>
          <cell r="E340" t="str">
            <v>箇所</v>
          </cell>
          <cell r="F340">
            <v>242</v>
          </cell>
          <cell r="G340">
            <v>490</v>
          </cell>
          <cell r="H340">
            <v>118580</v>
          </cell>
          <cell r="J340">
            <v>242</v>
          </cell>
          <cell r="K340">
            <v>350</v>
          </cell>
          <cell r="L340">
            <v>84700</v>
          </cell>
        </row>
        <row r="341">
          <cell r="B341" t="str">
            <v>天井換気ﾊﾟｲﾌﾟ</v>
          </cell>
          <cell r="D341" t="str">
            <v>φ50</v>
          </cell>
          <cell r="E341" t="str">
            <v>箇所</v>
          </cell>
          <cell r="F341">
            <v>92</v>
          </cell>
          <cell r="G341">
            <v>560</v>
          </cell>
          <cell r="H341">
            <v>51520</v>
          </cell>
          <cell r="J341">
            <v>92</v>
          </cell>
          <cell r="K341">
            <v>400</v>
          </cell>
          <cell r="L341">
            <v>36800</v>
          </cell>
        </row>
        <row r="342">
          <cell r="G342">
            <v>0</v>
          </cell>
        </row>
        <row r="343">
          <cell r="A343" t="str">
            <v>（集会室棟）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B344" t="str">
            <v>ﾌｰﾄﾞ</v>
          </cell>
          <cell r="D344" t="str">
            <v>400×400×300</v>
          </cell>
          <cell r="E344" t="str">
            <v>箇所</v>
          </cell>
          <cell r="F344">
            <v>2</v>
          </cell>
          <cell r="G344">
            <v>1350</v>
          </cell>
          <cell r="H344">
            <v>2700</v>
          </cell>
          <cell r="J344">
            <v>2</v>
          </cell>
          <cell r="K344">
            <v>960.00000000000023</v>
          </cell>
          <cell r="L344">
            <v>1920.0000000000005</v>
          </cell>
        </row>
        <row r="345">
          <cell r="B345" t="str">
            <v>ﾌｰﾄﾞ</v>
          </cell>
          <cell r="D345" t="str">
            <v>300×300×300</v>
          </cell>
          <cell r="E345" t="str">
            <v>箇所</v>
          </cell>
          <cell r="F345">
            <v>4</v>
          </cell>
          <cell r="G345">
            <v>760</v>
          </cell>
          <cell r="H345">
            <v>3040</v>
          </cell>
          <cell r="J345">
            <v>4</v>
          </cell>
          <cell r="K345">
            <v>540</v>
          </cell>
          <cell r="L345">
            <v>2160</v>
          </cell>
        </row>
        <row r="346">
          <cell r="B346" t="str">
            <v>盤</v>
          </cell>
          <cell r="D346" t="str">
            <v>230×230</v>
          </cell>
          <cell r="E346" t="str">
            <v>箇所</v>
          </cell>
          <cell r="F346">
            <v>1</v>
          </cell>
          <cell r="G346">
            <v>560</v>
          </cell>
          <cell r="H346">
            <v>560</v>
          </cell>
          <cell r="J346">
            <v>1</v>
          </cell>
          <cell r="K346">
            <v>400</v>
          </cell>
          <cell r="L346">
            <v>400</v>
          </cell>
        </row>
        <row r="347">
          <cell r="B347" t="str">
            <v>配管</v>
          </cell>
          <cell r="D347" t="str">
            <v>φ120</v>
          </cell>
          <cell r="E347" t="str">
            <v>ｍ</v>
          </cell>
          <cell r="F347">
            <v>6.5</v>
          </cell>
          <cell r="G347">
            <v>1050</v>
          </cell>
          <cell r="H347">
            <v>6825</v>
          </cell>
          <cell r="J347">
            <v>6.5</v>
          </cell>
          <cell r="K347">
            <v>750</v>
          </cell>
          <cell r="L347">
            <v>4875</v>
          </cell>
        </row>
        <row r="348">
          <cell r="B348" t="str">
            <v>配管　支持金物</v>
          </cell>
          <cell r="D348" t="str">
            <v>⊿200×200</v>
          </cell>
          <cell r="E348" t="str">
            <v>箇所</v>
          </cell>
          <cell r="F348">
            <v>1</v>
          </cell>
          <cell r="G348">
            <v>630</v>
          </cell>
          <cell r="H348">
            <v>630</v>
          </cell>
          <cell r="J348">
            <v>1</v>
          </cell>
          <cell r="K348">
            <v>450</v>
          </cell>
          <cell r="L348">
            <v>450</v>
          </cell>
        </row>
        <row r="349">
          <cell r="B349" t="str">
            <v>ガス管</v>
          </cell>
          <cell r="D349" t="str">
            <v>φ34</v>
          </cell>
          <cell r="E349" t="str">
            <v>ｍ</v>
          </cell>
          <cell r="F349">
            <v>10</v>
          </cell>
          <cell r="G349">
            <v>560</v>
          </cell>
          <cell r="H349">
            <v>5600</v>
          </cell>
          <cell r="J349">
            <v>10</v>
          </cell>
          <cell r="K349">
            <v>400</v>
          </cell>
          <cell r="L349">
            <v>4000</v>
          </cell>
        </row>
        <row r="350">
          <cell r="B350" t="str">
            <v>格子扉（旧浄化槽）</v>
          </cell>
          <cell r="D350" t="str">
            <v>W1300×H1400</v>
          </cell>
          <cell r="E350" t="str">
            <v>箇所</v>
          </cell>
          <cell r="F350">
            <v>1</v>
          </cell>
          <cell r="G350">
            <v>6410</v>
          </cell>
          <cell r="H350">
            <v>6410</v>
          </cell>
          <cell r="J350">
            <v>1</v>
          </cell>
          <cell r="K350">
            <v>4550</v>
          </cell>
          <cell r="L350">
            <v>4550</v>
          </cell>
        </row>
        <row r="351">
          <cell r="B351" t="str">
            <v>扉横ﾌｪﾝｽ</v>
          </cell>
          <cell r="D351" t="str">
            <v>H=1000 L=3000</v>
          </cell>
          <cell r="E351" t="str">
            <v>箇所</v>
          </cell>
          <cell r="F351">
            <v>1</v>
          </cell>
          <cell r="G351">
            <v>4230</v>
          </cell>
          <cell r="H351">
            <v>4230</v>
          </cell>
          <cell r="J351">
            <v>1</v>
          </cell>
          <cell r="K351">
            <v>3000</v>
          </cell>
          <cell r="L351">
            <v>3000</v>
          </cell>
        </row>
        <row r="352">
          <cell r="B352" t="str">
            <v>集会室棟 電気室 扉</v>
          </cell>
          <cell r="D352" t="str">
            <v>SD-3　1200×2000</v>
          </cell>
          <cell r="E352" t="str">
            <v>箇所</v>
          </cell>
          <cell r="F352">
            <v>1</v>
          </cell>
          <cell r="G352">
            <v>9130</v>
          </cell>
          <cell r="H352">
            <v>9130</v>
          </cell>
          <cell r="I352" t="str">
            <v xml:space="preserve">  6.48 ㎡/ヶ所</v>
          </cell>
          <cell r="J352">
            <v>1</v>
          </cell>
          <cell r="K352">
            <v>6480</v>
          </cell>
          <cell r="L352">
            <v>6480</v>
          </cell>
          <cell r="N352">
            <v>2.7</v>
          </cell>
          <cell r="O352">
            <v>1200</v>
          </cell>
          <cell r="P352">
            <v>2000</v>
          </cell>
          <cell r="Q352">
            <v>6.48</v>
          </cell>
          <cell r="S352" t="str">
            <v>SD-3</v>
          </cell>
          <cell r="T352" t="str">
            <v>電気室</v>
          </cell>
          <cell r="U352" t="str">
            <v>雨掛り</v>
          </cell>
          <cell r="V352">
            <v>1200</v>
          </cell>
          <cell r="W352">
            <v>2000</v>
          </cell>
          <cell r="X352">
            <v>1</v>
          </cell>
        </row>
        <row r="353">
          <cell r="B353" t="str">
            <v>集会室棟 ﾎﾟﾝﾌﾟ室 扉</v>
          </cell>
          <cell r="D353" t="str">
            <v>SD-4　800×1800</v>
          </cell>
          <cell r="E353" t="str">
            <v>箇所</v>
          </cell>
          <cell r="F353">
            <v>1</v>
          </cell>
          <cell r="G353">
            <v>5480</v>
          </cell>
          <cell r="H353">
            <v>5480</v>
          </cell>
          <cell r="I353" t="str">
            <v xml:space="preserve">  3.89 ㎡/ヶ所</v>
          </cell>
          <cell r="J353">
            <v>1</v>
          </cell>
          <cell r="K353">
            <v>3888.0000000000005</v>
          </cell>
          <cell r="L353">
            <v>3888.0000000000005</v>
          </cell>
          <cell r="N353">
            <v>2.7</v>
          </cell>
          <cell r="O353">
            <v>800</v>
          </cell>
          <cell r="P353">
            <v>1800</v>
          </cell>
          <cell r="Q353">
            <v>3.8880000000000003</v>
          </cell>
          <cell r="S353" t="str">
            <v>SD-4</v>
          </cell>
          <cell r="T353" t="str">
            <v>ﾎﾟﾝﾌﾟ室</v>
          </cell>
          <cell r="U353" t="str">
            <v>雨掛り</v>
          </cell>
          <cell r="V353">
            <v>800</v>
          </cell>
          <cell r="W353">
            <v>1800</v>
          </cell>
          <cell r="X353">
            <v>1</v>
          </cell>
        </row>
        <row r="354">
          <cell r="B354" t="str">
            <v>集会室棟 集会室 扉</v>
          </cell>
          <cell r="D354" t="str">
            <v>SD-5　800×1600</v>
          </cell>
          <cell r="E354" t="str">
            <v>箇所</v>
          </cell>
          <cell r="F354">
            <v>1</v>
          </cell>
          <cell r="G354">
            <v>4870</v>
          </cell>
          <cell r="H354">
            <v>4870</v>
          </cell>
          <cell r="I354" t="str">
            <v xml:space="preserve">  3.46 ㎡/ヶ所</v>
          </cell>
          <cell r="J354">
            <v>1</v>
          </cell>
          <cell r="K354">
            <v>3456</v>
          </cell>
          <cell r="L354">
            <v>3456</v>
          </cell>
          <cell r="N354">
            <v>2.7</v>
          </cell>
          <cell r="O354">
            <v>800</v>
          </cell>
          <cell r="P354">
            <v>1600</v>
          </cell>
          <cell r="Q354">
            <v>3.456</v>
          </cell>
          <cell r="S354" t="str">
            <v>SD-5</v>
          </cell>
          <cell r="T354" t="str">
            <v>集会室</v>
          </cell>
          <cell r="U354" t="str">
            <v>雨掛り</v>
          </cell>
          <cell r="V354">
            <v>800</v>
          </cell>
          <cell r="W354">
            <v>1600</v>
          </cell>
          <cell r="X354">
            <v>1</v>
          </cell>
        </row>
        <row r="355">
          <cell r="B355" t="str">
            <v>階段　ﾊﾟｲﾌﾟ手摺　</v>
          </cell>
          <cell r="D355" t="str">
            <v>H=150</v>
          </cell>
          <cell r="E355" t="str">
            <v>ｍ</v>
          </cell>
          <cell r="F355">
            <v>7</v>
          </cell>
          <cell r="G355">
            <v>700</v>
          </cell>
          <cell r="H355">
            <v>4900</v>
          </cell>
          <cell r="J355">
            <v>7</v>
          </cell>
          <cell r="K355">
            <v>500</v>
          </cell>
          <cell r="L355">
            <v>3500</v>
          </cell>
        </row>
        <row r="356">
          <cell r="A356" t="str">
            <v>（ゴミ置場棟関係）</v>
          </cell>
          <cell r="G356">
            <v>0</v>
          </cell>
          <cell r="H356">
            <v>0</v>
          </cell>
          <cell r="L356">
            <v>0</v>
          </cell>
        </row>
        <row r="357">
          <cell r="B357" t="str">
            <v>ｺﾞﾐ置場 扉</v>
          </cell>
          <cell r="D357" t="str">
            <v>HD-1　1600×2000</v>
          </cell>
          <cell r="E357" t="str">
            <v>箇所</v>
          </cell>
          <cell r="F357">
            <v>3</v>
          </cell>
          <cell r="G357">
            <v>12180</v>
          </cell>
          <cell r="H357">
            <v>36540</v>
          </cell>
          <cell r="I357" t="str">
            <v xml:space="preserve">  8.64 ㎡/ヶ所</v>
          </cell>
          <cell r="J357">
            <v>3</v>
          </cell>
          <cell r="K357">
            <v>8640</v>
          </cell>
          <cell r="L357">
            <v>25920</v>
          </cell>
          <cell r="N357">
            <v>2.7</v>
          </cell>
          <cell r="O357">
            <v>1600</v>
          </cell>
          <cell r="P357">
            <v>2000</v>
          </cell>
          <cell r="Q357">
            <v>8.64</v>
          </cell>
          <cell r="S357" t="str">
            <v>HD-1</v>
          </cell>
          <cell r="T357" t="str">
            <v>ｺﾞﾐ置場</v>
          </cell>
          <cell r="U357" t="str">
            <v>雨掛り</v>
          </cell>
          <cell r="V357">
            <v>1600</v>
          </cell>
          <cell r="W357">
            <v>2000</v>
          </cell>
          <cell r="X357">
            <v>1</v>
          </cell>
        </row>
        <row r="358">
          <cell r="G358">
            <v>0</v>
          </cell>
          <cell r="H358">
            <v>0</v>
          </cell>
          <cell r="L358">
            <v>0</v>
          </cell>
        </row>
        <row r="359">
          <cell r="A359" t="str">
            <v>（外構関係）</v>
          </cell>
          <cell r="F359">
            <v>0</v>
          </cell>
          <cell r="G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B360" t="str">
            <v>ﾊﾞﾘｹｰﾄﾞ</v>
          </cell>
          <cell r="D360" t="str">
            <v>1500×800</v>
          </cell>
          <cell r="E360" t="str">
            <v>箇所</v>
          </cell>
          <cell r="F360">
            <v>3</v>
          </cell>
          <cell r="G360">
            <v>3270</v>
          </cell>
          <cell r="H360">
            <v>9810</v>
          </cell>
          <cell r="J360">
            <v>3</v>
          </cell>
          <cell r="K360">
            <v>2324.9999999999995</v>
          </cell>
          <cell r="L360">
            <v>6974.9999999999982</v>
          </cell>
        </row>
        <row r="361">
          <cell r="B361" t="str">
            <v>ｶｰﾌﾞﾐﾗｰ</v>
          </cell>
          <cell r="D361" t="str">
            <v>φ80×H=2300</v>
          </cell>
          <cell r="E361" t="str">
            <v>箇所</v>
          </cell>
          <cell r="F361">
            <v>4</v>
          </cell>
          <cell r="G361">
            <v>2430</v>
          </cell>
          <cell r="H361">
            <v>9720</v>
          </cell>
          <cell r="J361">
            <v>4</v>
          </cell>
          <cell r="K361">
            <v>1724.9999999999998</v>
          </cell>
          <cell r="L361">
            <v>6899.9999999999991</v>
          </cell>
        </row>
        <row r="362">
          <cell r="B362" t="str">
            <v>車路　電話端子盤</v>
          </cell>
          <cell r="D362" t="str">
            <v>550×700×240</v>
          </cell>
          <cell r="E362" t="str">
            <v>箇所</v>
          </cell>
          <cell r="F362">
            <v>1</v>
          </cell>
          <cell r="G362">
            <v>1350</v>
          </cell>
          <cell r="H362">
            <v>1350</v>
          </cell>
          <cell r="J362">
            <v>1</v>
          </cell>
          <cell r="K362">
            <v>962.5</v>
          </cell>
          <cell r="L362">
            <v>962.5</v>
          </cell>
        </row>
        <row r="363">
          <cell r="B363" t="str">
            <v>配管</v>
          </cell>
          <cell r="D363" t="str">
            <v>φ34　</v>
          </cell>
          <cell r="E363" t="str">
            <v>ｍ</v>
          </cell>
          <cell r="F363">
            <v>2.1</v>
          </cell>
          <cell r="G363">
            <v>560</v>
          </cell>
          <cell r="H363">
            <v>1176</v>
          </cell>
          <cell r="J363">
            <v>2.1</v>
          </cell>
          <cell r="K363">
            <v>400</v>
          </cell>
          <cell r="L363">
            <v>840</v>
          </cell>
        </row>
        <row r="364">
          <cell r="B364" t="str">
            <v>配管(鉄・支持金物共）</v>
          </cell>
          <cell r="D364" t="str">
            <v>φ90</v>
          </cell>
          <cell r="E364" t="str">
            <v>ｍ</v>
          </cell>
          <cell r="F364">
            <v>7</v>
          </cell>
          <cell r="G364">
            <v>980</v>
          </cell>
          <cell r="H364">
            <v>6860</v>
          </cell>
          <cell r="J364">
            <v>7</v>
          </cell>
          <cell r="K364">
            <v>700</v>
          </cell>
          <cell r="L364">
            <v>4900</v>
          </cell>
        </row>
        <row r="365">
          <cell r="B365" t="str">
            <v>大阪ガス管</v>
          </cell>
          <cell r="D365" t="str">
            <v>φ167</v>
          </cell>
          <cell r="E365" t="str">
            <v>ｍ</v>
          </cell>
          <cell r="F365">
            <v>12</v>
          </cell>
          <cell r="G365">
            <v>1330</v>
          </cell>
          <cell r="H365">
            <v>15960</v>
          </cell>
          <cell r="J365">
            <v>12</v>
          </cell>
          <cell r="K365">
            <v>950</v>
          </cell>
          <cell r="L365">
            <v>11400</v>
          </cell>
        </row>
        <row r="366">
          <cell r="B366" t="str">
            <v>大阪ガス管</v>
          </cell>
          <cell r="D366" t="str">
            <v>φ60</v>
          </cell>
          <cell r="E366" t="str">
            <v>ｍ</v>
          </cell>
          <cell r="F366">
            <v>3</v>
          </cell>
          <cell r="G366">
            <v>770</v>
          </cell>
          <cell r="H366">
            <v>2310</v>
          </cell>
          <cell r="J366">
            <v>3</v>
          </cell>
          <cell r="K366">
            <v>550</v>
          </cell>
          <cell r="L366">
            <v>1650</v>
          </cell>
        </row>
        <row r="367">
          <cell r="B367" t="str">
            <v>配管</v>
          </cell>
          <cell r="D367" t="str">
            <v>φ76</v>
          </cell>
          <cell r="E367" t="str">
            <v>ｍ</v>
          </cell>
          <cell r="F367">
            <v>6</v>
          </cell>
          <cell r="G367">
            <v>840</v>
          </cell>
          <cell r="H367">
            <v>5040</v>
          </cell>
          <cell r="J367">
            <v>6</v>
          </cell>
          <cell r="K367">
            <v>600</v>
          </cell>
          <cell r="L367">
            <v>3600</v>
          </cell>
        </row>
        <row r="368">
          <cell r="B368" t="str">
            <v>養生管ﾗｯｷﾝｸﾞ（不要）</v>
          </cell>
          <cell r="D368" t="str">
            <v>φ116</v>
          </cell>
          <cell r="E368" t="str">
            <v>ｍ</v>
          </cell>
          <cell r="F368">
            <v>3.8</v>
          </cell>
          <cell r="G368" t="str">
            <v>　今回不要</v>
          </cell>
          <cell r="H368" t="str">
            <v>ーーー</v>
          </cell>
          <cell r="J368">
            <v>3.8</v>
          </cell>
          <cell r="K368" t="str">
            <v>　今回不要</v>
          </cell>
          <cell r="L368" t="str">
            <v>ーーー</v>
          </cell>
        </row>
        <row r="369">
          <cell r="B369" t="str">
            <v>配管ﾗｯｷﾝｸﾞ(不要）</v>
          </cell>
          <cell r="D369" t="str">
            <v>φ107</v>
          </cell>
          <cell r="E369" t="str">
            <v>ｍ</v>
          </cell>
          <cell r="F369">
            <v>16</v>
          </cell>
          <cell r="G369" t="str">
            <v>　今回不要</v>
          </cell>
          <cell r="H369" t="str">
            <v>ーーー</v>
          </cell>
          <cell r="J369">
            <v>16</v>
          </cell>
          <cell r="K369" t="str">
            <v>　今回不要</v>
          </cell>
          <cell r="L369" t="str">
            <v>ーーー</v>
          </cell>
        </row>
        <row r="370">
          <cell r="B370" t="str">
            <v>盤</v>
          </cell>
          <cell r="D370" t="str">
            <v>150×150×100</v>
          </cell>
          <cell r="E370" t="str">
            <v>箇所</v>
          </cell>
          <cell r="F370">
            <v>1</v>
          </cell>
          <cell r="G370">
            <v>560</v>
          </cell>
          <cell r="H370">
            <v>560</v>
          </cell>
          <cell r="J370">
            <v>1</v>
          </cell>
          <cell r="K370">
            <v>400</v>
          </cell>
          <cell r="L370">
            <v>400</v>
          </cell>
        </row>
        <row r="371">
          <cell r="B371" t="str">
            <v>配管</v>
          </cell>
          <cell r="D371" t="str">
            <v>φ34</v>
          </cell>
          <cell r="E371" t="str">
            <v>ｍ</v>
          </cell>
          <cell r="F371">
            <v>1</v>
          </cell>
          <cell r="G371">
            <v>560</v>
          </cell>
          <cell r="H371">
            <v>560</v>
          </cell>
          <cell r="J371">
            <v>1</v>
          </cell>
          <cell r="K371">
            <v>400</v>
          </cell>
          <cell r="L371">
            <v>400</v>
          </cell>
        </row>
        <row r="372">
          <cell r="B372" t="str">
            <v>配管受金物</v>
          </cell>
          <cell r="D372" t="str">
            <v>⊿L-50×50</v>
          </cell>
          <cell r="E372" t="str">
            <v>箇所</v>
          </cell>
          <cell r="F372">
            <v>4</v>
          </cell>
          <cell r="G372">
            <v>700</v>
          </cell>
          <cell r="H372">
            <v>2800</v>
          </cell>
          <cell r="J372">
            <v>4</v>
          </cell>
          <cell r="K372">
            <v>500</v>
          </cell>
          <cell r="L372">
            <v>2000</v>
          </cell>
        </row>
        <row r="373">
          <cell r="B373" t="str">
            <v>連結送水口ｶﾊﾞｰ</v>
          </cell>
          <cell r="D373" t="str">
            <v>700×300　H=350</v>
          </cell>
          <cell r="E373" t="str">
            <v>箇所</v>
          </cell>
          <cell r="F373">
            <v>1</v>
          </cell>
          <cell r="G373">
            <v>740</v>
          </cell>
          <cell r="H373">
            <v>740</v>
          </cell>
          <cell r="J373">
            <v>1</v>
          </cell>
          <cell r="K373">
            <v>525</v>
          </cell>
          <cell r="L373">
            <v>525</v>
          </cell>
        </row>
        <row r="374">
          <cell r="B374" t="str">
            <v>送水管</v>
          </cell>
          <cell r="D374" t="str">
            <v>φ119</v>
          </cell>
          <cell r="E374" t="str">
            <v>箇所</v>
          </cell>
          <cell r="F374">
            <v>1</v>
          </cell>
          <cell r="G374" t="str">
            <v>今回不要</v>
          </cell>
          <cell r="H374" t="str">
            <v>ーーー</v>
          </cell>
          <cell r="J374">
            <v>1</v>
          </cell>
          <cell r="K374" t="str">
            <v>今回不要</v>
          </cell>
          <cell r="L374" t="str">
            <v>ーーー</v>
          </cell>
        </row>
        <row r="375">
          <cell r="B375" t="str">
            <v>〃　支持金物</v>
          </cell>
          <cell r="D375" t="str">
            <v>360×150</v>
          </cell>
          <cell r="E375" t="str">
            <v>箇所</v>
          </cell>
          <cell r="F375">
            <v>1</v>
          </cell>
          <cell r="G375">
            <v>560</v>
          </cell>
          <cell r="H375">
            <v>560</v>
          </cell>
          <cell r="J375">
            <v>1</v>
          </cell>
          <cell r="K375">
            <v>400</v>
          </cell>
          <cell r="L375">
            <v>400</v>
          </cell>
        </row>
        <row r="376">
          <cell r="B376" t="str">
            <v>緊急出入口</v>
          </cell>
          <cell r="D376" t="str">
            <v>W1300×H1400</v>
          </cell>
          <cell r="E376" t="str">
            <v>箇所</v>
          </cell>
          <cell r="F376">
            <v>1</v>
          </cell>
          <cell r="G376">
            <v>6920</v>
          </cell>
          <cell r="H376">
            <v>6920</v>
          </cell>
          <cell r="J376">
            <v>1</v>
          </cell>
          <cell r="K376">
            <v>4914</v>
          </cell>
          <cell r="L376">
            <v>4914</v>
          </cell>
        </row>
        <row r="377">
          <cell r="B377" t="str">
            <v>忍び返し</v>
          </cell>
          <cell r="D377" t="str">
            <v>H=550</v>
          </cell>
          <cell r="E377" t="str">
            <v>ｍ</v>
          </cell>
          <cell r="F377">
            <v>13</v>
          </cell>
          <cell r="G377">
            <v>1390</v>
          </cell>
          <cell r="H377">
            <v>18070</v>
          </cell>
          <cell r="J377">
            <v>13</v>
          </cell>
          <cell r="K377">
            <v>990.00000000000011</v>
          </cell>
          <cell r="L377">
            <v>12870.000000000002</v>
          </cell>
        </row>
        <row r="378">
          <cell r="B378" t="str">
            <v>ｺﾝｸﾘｰﾄ塀上ﾈｯﾄﾌｪﾝｽ</v>
          </cell>
          <cell r="D378" t="str">
            <v>H=550</v>
          </cell>
          <cell r="E378" t="str">
            <v>ｍ</v>
          </cell>
          <cell r="F378">
            <v>39</v>
          </cell>
          <cell r="G378">
            <v>1390</v>
          </cell>
          <cell r="H378">
            <v>54210</v>
          </cell>
          <cell r="J378">
            <v>39</v>
          </cell>
          <cell r="K378">
            <v>990.00000000000011</v>
          </cell>
          <cell r="L378">
            <v>38610.000000000007</v>
          </cell>
        </row>
        <row r="379">
          <cell r="B379" t="str">
            <v>有刺鉄線支柱</v>
          </cell>
          <cell r="D379" t="str">
            <v>H=600　＠1800</v>
          </cell>
          <cell r="E379" t="str">
            <v>ｍ</v>
          </cell>
          <cell r="F379">
            <v>75</v>
          </cell>
          <cell r="G379">
            <v>560</v>
          </cell>
          <cell r="H379">
            <v>42000</v>
          </cell>
          <cell r="J379">
            <v>75</v>
          </cell>
          <cell r="K379">
            <v>400</v>
          </cell>
          <cell r="L379">
            <v>30000</v>
          </cell>
        </row>
        <row r="380">
          <cell r="B380" t="str">
            <v>東側専用庭ﾈｯﾄﾌｪﾝｽ 支柱枠のみ</v>
          </cell>
          <cell r="D380" t="str">
            <v>H=1500</v>
          </cell>
          <cell r="E380" t="str">
            <v>ｍ</v>
          </cell>
          <cell r="F380">
            <v>60</v>
          </cell>
          <cell r="G380">
            <v>2110</v>
          </cell>
          <cell r="H380">
            <v>126600</v>
          </cell>
          <cell r="J380">
            <v>60</v>
          </cell>
          <cell r="K380">
            <v>1500</v>
          </cell>
          <cell r="L380">
            <v>90000</v>
          </cell>
        </row>
        <row r="381">
          <cell r="B381" t="str">
            <v>南側専用庭ﾈｯﾄﾌｪﾝｽ 支柱枠のみ</v>
          </cell>
          <cell r="D381" t="str">
            <v>H=1500</v>
          </cell>
          <cell r="E381" t="str">
            <v>ｍ</v>
          </cell>
          <cell r="F381">
            <v>39</v>
          </cell>
          <cell r="G381">
            <v>2110</v>
          </cell>
          <cell r="H381">
            <v>82290</v>
          </cell>
          <cell r="J381">
            <v>39</v>
          </cell>
          <cell r="K381">
            <v>1500</v>
          </cell>
          <cell r="L381">
            <v>58500</v>
          </cell>
        </row>
        <row r="382">
          <cell r="B382" t="str">
            <v>西側専用庭ﾈｯﾄﾌｪﾝｽ 支柱枠のみ</v>
          </cell>
          <cell r="D382" t="str">
            <v>H=1500</v>
          </cell>
          <cell r="E382" t="str">
            <v>ｍ</v>
          </cell>
          <cell r="F382">
            <v>34</v>
          </cell>
          <cell r="G382">
            <v>2110</v>
          </cell>
          <cell r="H382">
            <v>71740</v>
          </cell>
          <cell r="J382">
            <v>34</v>
          </cell>
          <cell r="K382">
            <v>1500</v>
          </cell>
          <cell r="L382">
            <v>51000</v>
          </cell>
        </row>
        <row r="383">
          <cell r="B383" t="str">
            <v>公園ﾈｯﾄﾌｪﾝｽ 支柱枠のみ</v>
          </cell>
          <cell r="D383" t="str">
            <v>H=1200</v>
          </cell>
          <cell r="E383" t="str">
            <v>ｍ</v>
          </cell>
          <cell r="F383">
            <v>75</v>
          </cell>
          <cell r="G383">
            <v>1690</v>
          </cell>
          <cell r="H383">
            <v>126750</v>
          </cell>
          <cell r="J383">
            <v>75</v>
          </cell>
          <cell r="K383">
            <v>1200</v>
          </cell>
          <cell r="L383">
            <v>90000</v>
          </cell>
        </row>
        <row r="384">
          <cell r="B384" t="str">
            <v>西側ﾈｯﾄﾌｪﾝｽ 支柱枠のみ</v>
          </cell>
          <cell r="D384" t="str">
            <v>H=1200</v>
          </cell>
          <cell r="E384" t="str">
            <v>ｍ</v>
          </cell>
          <cell r="F384">
            <v>48.5</v>
          </cell>
          <cell r="G384">
            <v>1690</v>
          </cell>
          <cell r="H384">
            <v>81965</v>
          </cell>
          <cell r="J384">
            <v>48.5</v>
          </cell>
          <cell r="K384">
            <v>1200</v>
          </cell>
          <cell r="L384">
            <v>58200</v>
          </cell>
        </row>
        <row r="385">
          <cell r="B385" t="str">
            <v>南側ﾈｯﾄﾌｪﾝｽ 支柱枠のみ</v>
          </cell>
          <cell r="D385" t="str">
            <v>H=1200</v>
          </cell>
          <cell r="E385" t="str">
            <v>ｍ</v>
          </cell>
          <cell r="F385">
            <v>43</v>
          </cell>
          <cell r="G385">
            <v>1690</v>
          </cell>
          <cell r="H385">
            <v>72670</v>
          </cell>
          <cell r="J385">
            <v>43</v>
          </cell>
          <cell r="K385">
            <v>1200</v>
          </cell>
          <cell r="L385">
            <v>51600</v>
          </cell>
        </row>
        <row r="386">
          <cell r="B386" t="str">
            <v>庭園灯</v>
          </cell>
          <cell r="D386" t="str">
            <v>230×1150　D=80</v>
          </cell>
          <cell r="E386" t="str">
            <v>箇所</v>
          </cell>
          <cell r="F386">
            <v>3</v>
          </cell>
          <cell r="G386">
            <v>1410</v>
          </cell>
          <cell r="H386">
            <v>4230</v>
          </cell>
          <cell r="I386" t="str">
            <v xml:space="preserve"> 写真(PICT1852)</v>
          </cell>
          <cell r="J386">
            <v>3</v>
          </cell>
          <cell r="K386">
            <v>1000</v>
          </cell>
          <cell r="L386">
            <v>3000</v>
          </cell>
        </row>
        <row r="387">
          <cell r="B387" t="str">
            <v xml:space="preserve">ｴﾝﾄﾗﾝｽ足元灯 </v>
          </cell>
          <cell r="D387" t="str">
            <v>200×120</v>
          </cell>
          <cell r="E387" t="str">
            <v>箇所</v>
          </cell>
          <cell r="F387">
            <v>3</v>
          </cell>
          <cell r="G387">
            <v>700</v>
          </cell>
          <cell r="H387">
            <v>2100</v>
          </cell>
          <cell r="I387" t="str">
            <v xml:space="preserve"> 写真(PICT1864)</v>
          </cell>
          <cell r="J387">
            <v>3</v>
          </cell>
          <cell r="K387">
            <v>500</v>
          </cell>
          <cell r="L387">
            <v>1500</v>
          </cell>
        </row>
        <row r="388">
          <cell r="B388" t="str">
            <v>ﾎﾟｰﾙ灯  L</v>
          </cell>
          <cell r="D388" t="str">
            <v>H=4.5m</v>
          </cell>
          <cell r="E388" t="str">
            <v>箇所</v>
          </cell>
          <cell r="F388">
            <v>7</v>
          </cell>
          <cell r="G388">
            <v>7750</v>
          </cell>
          <cell r="H388">
            <v>54250</v>
          </cell>
          <cell r="J388">
            <v>7</v>
          </cell>
          <cell r="K388">
            <v>5500</v>
          </cell>
          <cell r="L388">
            <v>38500</v>
          </cell>
        </row>
        <row r="389">
          <cell r="B389" t="str">
            <v>車路蛍光灯(ﾈｯﾄｶﾊﾞｰ付）</v>
          </cell>
          <cell r="D389" t="str">
            <v>L=1200ｼﾝｸﾞﾙ</v>
          </cell>
          <cell r="E389" t="str">
            <v>箇所</v>
          </cell>
          <cell r="F389">
            <v>4</v>
          </cell>
          <cell r="G389">
            <v>1690</v>
          </cell>
          <cell r="H389">
            <v>6760</v>
          </cell>
          <cell r="J389">
            <v>4</v>
          </cell>
          <cell r="K389">
            <v>1200</v>
          </cell>
          <cell r="L389">
            <v>4800</v>
          </cell>
        </row>
        <row r="390">
          <cell r="B390" t="str">
            <v>壁灯</v>
          </cell>
          <cell r="D390" t="str">
            <v>250×250×250</v>
          </cell>
          <cell r="E390" t="str">
            <v>箇所</v>
          </cell>
          <cell r="F390">
            <v>3</v>
          </cell>
          <cell r="G390">
            <v>700</v>
          </cell>
          <cell r="H390">
            <v>2100</v>
          </cell>
          <cell r="I390" t="str">
            <v xml:space="preserve"> 写真(PICT1867)</v>
          </cell>
          <cell r="J390">
            <v>3</v>
          </cell>
          <cell r="K390">
            <v>500</v>
          </cell>
          <cell r="L390">
            <v>1500</v>
          </cell>
        </row>
        <row r="391">
          <cell r="B391" t="str">
            <v>防雨型水銀灯　Ｐ　</v>
          </cell>
          <cell r="D391" t="str">
            <v>L=700</v>
          </cell>
          <cell r="E391" t="str">
            <v>箇所</v>
          </cell>
          <cell r="F391">
            <v>4</v>
          </cell>
          <cell r="G391">
            <v>2110</v>
          </cell>
          <cell r="H391">
            <v>8440</v>
          </cell>
          <cell r="I391" t="str">
            <v xml:space="preserve"> 写真(PICT1875)</v>
          </cell>
          <cell r="J391">
            <v>4</v>
          </cell>
          <cell r="K391">
            <v>1500</v>
          </cell>
          <cell r="L391">
            <v>6000</v>
          </cell>
        </row>
        <row r="392">
          <cell r="B392" t="str">
            <v>盤(Ｃ棟妻側）</v>
          </cell>
          <cell r="D392" t="str">
            <v>155×155×100</v>
          </cell>
          <cell r="E392" t="str">
            <v>箇所</v>
          </cell>
          <cell r="F392">
            <v>1</v>
          </cell>
          <cell r="G392">
            <v>560</v>
          </cell>
          <cell r="H392">
            <v>560</v>
          </cell>
          <cell r="J392">
            <v>1</v>
          </cell>
          <cell r="K392">
            <v>400</v>
          </cell>
          <cell r="L392">
            <v>400</v>
          </cell>
        </row>
        <row r="393">
          <cell r="B393" t="str">
            <v>配管</v>
          </cell>
          <cell r="D393" t="str">
            <v>φ35</v>
          </cell>
          <cell r="E393" t="str">
            <v>ｍ</v>
          </cell>
          <cell r="F393">
            <v>1</v>
          </cell>
          <cell r="G393">
            <v>560</v>
          </cell>
          <cell r="H393">
            <v>560</v>
          </cell>
          <cell r="J393">
            <v>1</v>
          </cell>
          <cell r="K393">
            <v>400</v>
          </cell>
          <cell r="L393">
            <v>400</v>
          </cell>
        </row>
        <row r="394">
          <cell r="G394">
            <v>0</v>
          </cell>
          <cell r="H394">
            <v>0</v>
          </cell>
          <cell r="L394">
            <v>0</v>
          </cell>
        </row>
        <row r="395">
          <cell r="A395" t="str">
            <v>（自転車置場関係）</v>
          </cell>
          <cell r="F395">
            <v>0</v>
          </cell>
          <cell r="G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B396" t="str">
            <v>自転車置場　屋根</v>
          </cell>
          <cell r="D396" t="str">
            <v>L=10200×W＝3100</v>
          </cell>
          <cell r="E396" t="str">
            <v>箇所</v>
          </cell>
          <cell r="F396">
            <v>1</v>
          </cell>
          <cell r="G396">
            <v>101940</v>
          </cell>
          <cell r="H396">
            <v>101940</v>
          </cell>
          <cell r="I396" t="str">
            <v>　72.3㎡/ヶ所</v>
          </cell>
          <cell r="J396">
            <v>1</v>
          </cell>
          <cell r="K396">
            <v>72300</v>
          </cell>
          <cell r="L396">
            <v>72300</v>
          </cell>
        </row>
        <row r="397">
          <cell r="B397" t="str">
            <v>自転車置場　屋根</v>
          </cell>
          <cell r="D397" t="str">
            <v>L=20400×W＝3100</v>
          </cell>
          <cell r="E397" t="str">
            <v>箇所</v>
          </cell>
          <cell r="F397">
            <v>1</v>
          </cell>
          <cell r="G397">
            <v>204020</v>
          </cell>
          <cell r="H397">
            <v>204020</v>
          </cell>
          <cell r="I397" t="str">
            <v>　144.7㎡/ヶ所</v>
          </cell>
          <cell r="J397">
            <v>1</v>
          </cell>
          <cell r="K397">
            <v>144700</v>
          </cell>
          <cell r="L397">
            <v>144700</v>
          </cell>
        </row>
        <row r="398">
          <cell r="B398" t="str">
            <v>自転車置場　屋根</v>
          </cell>
          <cell r="D398" t="str">
            <v>L=5200×W＝3100</v>
          </cell>
          <cell r="E398" t="str">
            <v>箇所</v>
          </cell>
          <cell r="F398">
            <v>2</v>
          </cell>
          <cell r="G398">
            <v>52020</v>
          </cell>
          <cell r="H398">
            <v>104040</v>
          </cell>
          <cell r="I398" t="str">
            <v>　36.9㎡/ヶ所</v>
          </cell>
          <cell r="J398">
            <v>2</v>
          </cell>
          <cell r="K398">
            <v>36900</v>
          </cell>
          <cell r="L398">
            <v>73800</v>
          </cell>
        </row>
        <row r="399">
          <cell r="B399" t="str">
            <v>自転車置場　鉄骨</v>
          </cell>
          <cell r="E399" t="str">
            <v>㎡</v>
          </cell>
          <cell r="F399">
            <v>48.1</v>
          </cell>
          <cell r="G399">
            <v>1410</v>
          </cell>
          <cell r="H399">
            <v>67821</v>
          </cell>
          <cell r="J399">
            <v>48.1</v>
          </cell>
          <cell r="K399">
            <v>1000</v>
          </cell>
          <cell r="L399">
            <v>48100</v>
          </cell>
        </row>
        <row r="400">
          <cell r="B400" t="str">
            <v>自転車留</v>
          </cell>
          <cell r="D400" t="str">
            <v>φ45</v>
          </cell>
          <cell r="E400" t="str">
            <v>ｍ</v>
          </cell>
          <cell r="F400">
            <v>59.8</v>
          </cell>
          <cell r="G400">
            <v>560</v>
          </cell>
          <cell r="H400">
            <v>33488</v>
          </cell>
          <cell r="J400">
            <v>59.8</v>
          </cell>
          <cell r="K400">
            <v>400</v>
          </cell>
          <cell r="L400">
            <v>23920</v>
          </cell>
        </row>
        <row r="401">
          <cell r="B401" t="str">
            <v>自転車置場蛍光灯</v>
          </cell>
          <cell r="D401" t="str">
            <v>L=1200ｼﾝｸﾞﾙ</v>
          </cell>
          <cell r="E401" t="str">
            <v>箇所</v>
          </cell>
          <cell r="F401">
            <v>19</v>
          </cell>
          <cell r="G401">
            <v>1690</v>
          </cell>
          <cell r="H401">
            <v>32110</v>
          </cell>
          <cell r="J401">
            <v>19</v>
          </cell>
          <cell r="K401">
            <v>1200</v>
          </cell>
          <cell r="L401">
            <v>22800</v>
          </cell>
        </row>
        <row r="419">
          <cell r="F419">
            <v>0</v>
          </cell>
          <cell r="H419">
            <v>0</v>
          </cell>
          <cell r="J419">
            <v>0</v>
          </cell>
          <cell r="L419">
            <v>0</v>
          </cell>
        </row>
        <row r="420">
          <cell r="D420" t="str">
            <v>６.鉄部他塗装工事</v>
          </cell>
          <cell r="G420" t="str">
            <v>小    計</v>
          </cell>
          <cell r="H420">
            <v>10324255</v>
          </cell>
          <cell r="K420" t="str">
            <v>小    計</v>
          </cell>
          <cell r="L420">
            <v>5929961.7999999998</v>
          </cell>
        </row>
        <row r="421">
          <cell r="A421" t="str">
            <v>７.屋上防水工事</v>
          </cell>
        </row>
        <row r="422">
          <cell r="H422">
            <v>0</v>
          </cell>
          <cell r="L422">
            <v>0</v>
          </cell>
        </row>
        <row r="423">
          <cell r="A423" t="str">
            <v>屋上防水　（現況：押えｺﾝｸﾘｰﾄ）</v>
          </cell>
          <cell r="H423">
            <v>0</v>
          </cell>
          <cell r="L423">
            <v>0</v>
          </cell>
        </row>
        <row r="424">
          <cell r="B424" t="str">
            <v>清掃・水洗</v>
          </cell>
          <cell r="E424" t="str">
            <v>㎡</v>
          </cell>
          <cell r="F424">
            <v>735</v>
          </cell>
          <cell r="G424">
            <v>110</v>
          </cell>
          <cell r="H424">
            <v>80850</v>
          </cell>
          <cell r="J424">
            <v>659</v>
          </cell>
          <cell r="K424">
            <v>80</v>
          </cell>
          <cell r="L424">
            <v>52720</v>
          </cell>
        </row>
        <row r="425">
          <cell r="B425" t="str">
            <v>下地調整</v>
          </cell>
          <cell r="E425" t="str">
            <v>㎡</v>
          </cell>
          <cell r="F425">
            <v>735</v>
          </cell>
          <cell r="G425">
            <v>280</v>
          </cell>
          <cell r="H425">
            <v>205800</v>
          </cell>
          <cell r="J425">
            <v>659</v>
          </cell>
          <cell r="K425">
            <v>200</v>
          </cell>
          <cell r="L425">
            <v>131800</v>
          </cell>
        </row>
        <row r="426">
          <cell r="B426" t="str">
            <v>ドレン廻り処理</v>
          </cell>
          <cell r="D426" t="str">
            <v>改修用ﾄﾞﾚﾝ</v>
          </cell>
          <cell r="E426" t="str">
            <v>箇所</v>
          </cell>
          <cell r="F426">
            <v>10</v>
          </cell>
          <cell r="G426">
            <v>14100</v>
          </cell>
          <cell r="H426">
            <v>141000</v>
          </cell>
          <cell r="J426">
            <v>10</v>
          </cell>
          <cell r="K426">
            <v>10000</v>
          </cell>
          <cell r="L426">
            <v>100000</v>
          </cell>
        </row>
        <row r="427">
          <cell r="B427" t="str">
            <v>平場防水　塩ビ系ｼｰﾄ防水</v>
          </cell>
          <cell r="D427" t="str">
            <v>MIH-SGM15　絶縁工法</v>
          </cell>
          <cell r="E427" t="str">
            <v>㎡</v>
          </cell>
          <cell r="F427">
            <v>552</v>
          </cell>
          <cell r="G427">
            <v>4650</v>
          </cell>
          <cell r="H427">
            <v>2566800</v>
          </cell>
          <cell r="J427">
            <v>552</v>
          </cell>
          <cell r="K427">
            <v>3300</v>
          </cell>
          <cell r="L427">
            <v>1821600</v>
          </cell>
        </row>
        <row r="428">
          <cell r="B428" t="str">
            <v>排水溝防水　ｼｰﾄ防水　糸=400</v>
          </cell>
          <cell r="E428" t="str">
            <v>ｍ</v>
          </cell>
          <cell r="F428">
            <v>95.1</v>
          </cell>
          <cell r="G428">
            <v>1970</v>
          </cell>
          <cell r="H428">
            <v>187347</v>
          </cell>
          <cell r="I428" t="str">
            <v xml:space="preserve">  38 ㎡</v>
          </cell>
          <cell r="J428">
            <v>95.1</v>
          </cell>
          <cell r="K428">
            <v>1400</v>
          </cell>
          <cell r="L428">
            <v>133140</v>
          </cell>
        </row>
        <row r="429">
          <cell r="B429" t="str">
            <v>立上り防水　塩ビ系シート防水</v>
          </cell>
          <cell r="D429" t="str">
            <v>MIH-SGM15　接着工法</v>
          </cell>
          <cell r="E429" t="str">
            <v>㎡</v>
          </cell>
          <cell r="F429">
            <v>68.7</v>
          </cell>
          <cell r="G429">
            <v>4080</v>
          </cell>
          <cell r="H429">
            <v>280296</v>
          </cell>
          <cell r="J429">
            <v>68.7</v>
          </cell>
          <cell r="K429">
            <v>2900</v>
          </cell>
          <cell r="L429">
            <v>199230</v>
          </cell>
        </row>
        <row r="430">
          <cell r="B430" t="str">
            <v>排水溝　ｺ-ﾅｰ補強</v>
          </cell>
          <cell r="D430" t="str">
            <v>　片側</v>
          </cell>
          <cell r="E430" t="str">
            <v>ｍ</v>
          </cell>
          <cell r="F430">
            <v>95.1</v>
          </cell>
          <cell r="G430">
            <v>1690</v>
          </cell>
          <cell r="H430">
            <v>160719</v>
          </cell>
          <cell r="J430">
            <v>95.1</v>
          </cell>
          <cell r="K430">
            <v>1200</v>
          </cell>
          <cell r="L430">
            <v>114120</v>
          </cell>
        </row>
        <row r="431">
          <cell r="B431" t="str">
            <v>立上ﾘ　ｺ-ﾅｰ補強</v>
          </cell>
          <cell r="E431" t="str">
            <v>ｍ</v>
          </cell>
          <cell r="F431">
            <v>229</v>
          </cell>
          <cell r="G431">
            <v>1830</v>
          </cell>
          <cell r="H431">
            <v>419070</v>
          </cell>
          <cell r="J431">
            <v>229</v>
          </cell>
          <cell r="K431">
            <v>1300</v>
          </cell>
          <cell r="L431">
            <v>297700</v>
          </cell>
        </row>
        <row r="432">
          <cell r="B432" t="str">
            <v>防水端末押え金物</v>
          </cell>
          <cell r="D432" t="str">
            <v>アルミ製アングル</v>
          </cell>
          <cell r="E432" t="str">
            <v>ｍ</v>
          </cell>
          <cell r="F432">
            <v>229</v>
          </cell>
          <cell r="G432">
            <v>1260</v>
          </cell>
          <cell r="H432">
            <v>288540</v>
          </cell>
          <cell r="J432">
            <v>229</v>
          </cell>
          <cell r="K432">
            <v>900</v>
          </cell>
          <cell r="L432">
            <v>206100</v>
          </cell>
        </row>
        <row r="433">
          <cell r="B433" t="str">
            <v>端末シーリング</v>
          </cell>
          <cell r="E433" t="str">
            <v>ｍ</v>
          </cell>
          <cell r="F433">
            <v>229</v>
          </cell>
          <cell r="G433">
            <v>560</v>
          </cell>
          <cell r="H433">
            <v>128240</v>
          </cell>
          <cell r="J433">
            <v>229</v>
          </cell>
          <cell r="K433">
            <v>400</v>
          </cell>
          <cell r="L433">
            <v>91600</v>
          </cell>
        </row>
        <row r="434">
          <cell r="B434" t="str">
            <v>脱気塔設置</v>
          </cell>
          <cell r="E434" t="str">
            <v>箇所</v>
          </cell>
          <cell r="F434">
            <v>12</v>
          </cell>
          <cell r="G434">
            <v>11280</v>
          </cell>
          <cell r="H434">
            <v>135360</v>
          </cell>
          <cell r="J434">
            <v>12</v>
          </cell>
          <cell r="K434">
            <v>8000</v>
          </cell>
          <cell r="L434">
            <v>96000</v>
          </cell>
        </row>
        <row r="435">
          <cell r="B435" t="str">
            <v>　同上　廻り処理</v>
          </cell>
          <cell r="E435" t="str">
            <v>箇所</v>
          </cell>
          <cell r="F435">
            <v>12</v>
          </cell>
          <cell r="G435">
            <v>1410</v>
          </cell>
          <cell r="H435">
            <v>16920</v>
          </cell>
          <cell r="J435">
            <v>12</v>
          </cell>
          <cell r="K435">
            <v>1000</v>
          </cell>
          <cell r="L435">
            <v>12000</v>
          </cell>
        </row>
        <row r="436">
          <cell r="B436" t="str">
            <v>笠木　ｳﾚﾀﾝ塗膜防水 ﾌｯ素ﾄｯﾌﾟｺｰﾄ</v>
          </cell>
          <cell r="D436" t="str">
            <v>糸=400</v>
          </cell>
          <cell r="E436" t="str">
            <v>ｍ</v>
          </cell>
          <cell r="F436">
            <v>185</v>
          </cell>
          <cell r="G436">
            <v>2030</v>
          </cell>
          <cell r="H436">
            <v>375550</v>
          </cell>
          <cell r="I436" t="str">
            <v xml:space="preserve">  74 ㎡</v>
          </cell>
          <cell r="J436">
            <v>185</v>
          </cell>
          <cell r="K436">
            <v>1440</v>
          </cell>
          <cell r="L436">
            <v>266400</v>
          </cell>
          <cell r="N436" t="str">
            <v>糸=</v>
          </cell>
          <cell r="O436">
            <v>400</v>
          </cell>
        </row>
        <row r="437">
          <cell r="B437" t="str">
            <v>アゴ　ｳﾚﾀﾝ塗膜防水 ﾌｯ素ﾄｯﾌﾟｺｰﾄ</v>
          </cell>
          <cell r="D437" t="str">
            <v>糸=250</v>
          </cell>
          <cell r="E437" t="str">
            <v>ｍ</v>
          </cell>
          <cell r="F437">
            <v>8.6999999999999993</v>
          </cell>
          <cell r="G437">
            <v>1190</v>
          </cell>
          <cell r="H437">
            <v>10353</v>
          </cell>
          <cell r="I437" t="str">
            <v xml:space="preserve">  2.2 ㎡</v>
          </cell>
          <cell r="J437">
            <v>8.6999999999999993</v>
          </cell>
          <cell r="K437">
            <v>850</v>
          </cell>
          <cell r="L437">
            <v>7394.9999999999991</v>
          </cell>
          <cell r="N437" t="str">
            <v>糸=</v>
          </cell>
          <cell r="O437">
            <v>250</v>
          </cell>
        </row>
        <row r="438">
          <cell r="B438" t="str">
            <v>伸縮目地　撤去 及び 処理</v>
          </cell>
          <cell r="E438" t="str">
            <v>ｍ</v>
          </cell>
          <cell r="F438">
            <v>528</v>
          </cell>
          <cell r="G438">
            <v>700</v>
          </cell>
          <cell r="H438">
            <v>369600</v>
          </cell>
          <cell r="J438">
            <v>528</v>
          </cell>
          <cell r="K438">
            <v>500</v>
          </cell>
          <cell r="L438">
            <v>264000</v>
          </cell>
        </row>
        <row r="439">
          <cell r="B439" t="str">
            <v>立上ﾘ押ｪﾚﾝｶﾞ裏換気ﾊﾟｲﾌﾟ処理</v>
          </cell>
          <cell r="D439" t="str">
            <v>64ヶ所程</v>
          </cell>
          <cell r="E439" t="str">
            <v>式</v>
          </cell>
          <cell r="F439">
            <v>1</v>
          </cell>
          <cell r="G439">
            <v>90240</v>
          </cell>
          <cell r="H439">
            <v>90240</v>
          </cell>
          <cell r="J439">
            <v>1</v>
          </cell>
          <cell r="K439">
            <v>64000</v>
          </cell>
          <cell r="L439">
            <v>64000</v>
          </cell>
          <cell r="N439" t="str">
            <v>≒６４ヶ所程？？</v>
          </cell>
        </row>
        <row r="440">
          <cell r="A440" t="str">
            <v>基礎 防水</v>
          </cell>
          <cell r="G440">
            <v>0</v>
          </cell>
          <cell r="H440">
            <v>0</v>
          </cell>
          <cell r="L440">
            <v>0</v>
          </cell>
        </row>
        <row r="441">
          <cell r="B441" t="str">
            <v>下地処理</v>
          </cell>
          <cell r="D441" t="str">
            <v>ケレン・清掃</v>
          </cell>
          <cell r="E441" t="str">
            <v>㎡</v>
          </cell>
          <cell r="F441">
            <v>52.2</v>
          </cell>
          <cell r="G441">
            <v>280</v>
          </cell>
          <cell r="H441">
            <v>14616</v>
          </cell>
          <cell r="J441">
            <v>52.2</v>
          </cell>
          <cell r="K441">
            <v>200</v>
          </cell>
          <cell r="L441">
            <v>10440</v>
          </cell>
        </row>
        <row r="442">
          <cell r="B442" t="str">
            <v>基礎　　ｳﾚﾀﾝ塗膜防水 ﾌｯ素ﾄｯﾌﾟｺｰﾄ</v>
          </cell>
          <cell r="E442" t="str">
            <v>㎡</v>
          </cell>
          <cell r="F442">
            <v>52.2</v>
          </cell>
          <cell r="G442">
            <v>3380</v>
          </cell>
          <cell r="H442">
            <v>176436</v>
          </cell>
          <cell r="J442">
            <v>52.2</v>
          </cell>
          <cell r="K442">
            <v>2400</v>
          </cell>
          <cell r="L442">
            <v>125280</v>
          </cell>
        </row>
        <row r="443">
          <cell r="A443" t="str">
            <v>ﾍﾟﾝﾄﾊｳｽ　屋上防水　（現況：押ｪｺﾝｸﾘｰﾄ）</v>
          </cell>
          <cell r="G443">
            <v>0</v>
          </cell>
          <cell r="H443">
            <v>0</v>
          </cell>
          <cell r="L443">
            <v>0</v>
          </cell>
        </row>
        <row r="444">
          <cell r="B444" t="str">
            <v>清掃・水洗</v>
          </cell>
          <cell r="E444" t="str">
            <v>㎡</v>
          </cell>
          <cell r="F444">
            <v>49</v>
          </cell>
          <cell r="G444">
            <v>110</v>
          </cell>
          <cell r="H444">
            <v>5390</v>
          </cell>
          <cell r="J444">
            <v>43</v>
          </cell>
          <cell r="K444">
            <v>80</v>
          </cell>
          <cell r="L444">
            <v>3440</v>
          </cell>
        </row>
        <row r="445">
          <cell r="B445" t="str">
            <v xml:space="preserve">床：立上ﾘ 下地補修 </v>
          </cell>
          <cell r="E445" t="str">
            <v>㎡</v>
          </cell>
          <cell r="F445">
            <v>49</v>
          </cell>
          <cell r="G445">
            <v>280</v>
          </cell>
          <cell r="H445">
            <v>13720</v>
          </cell>
          <cell r="J445">
            <v>43</v>
          </cell>
          <cell r="K445">
            <v>200</v>
          </cell>
          <cell r="L445">
            <v>8600</v>
          </cell>
        </row>
        <row r="446">
          <cell r="B446" t="str">
            <v>ドレン廻り処理</v>
          </cell>
          <cell r="D446" t="str">
            <v>改修用ﾄﾞﾚﾝ</v>
          </cell>
          <cell r="E446" t="str">
            <v>箇所</v>
          </cell>
          <cell r="F446">
            <v>1</v>
          </cell>
          <cell r="G446">
            <v>14100</v>
          </cell>
          <cell r="H446">
            <v>14100</v>
          </cell>
          <cell r="J446">
            <v>1</v>
          </cell>
          <cell r="K446">
            <v>10000</v>
          </cell>
          <cell r="L446">
            <v>10000</v>
          </cell>
        </row>
        <row r="447">
          <cell r="B447" t="str">
            <v>平場防水　ｳﾚﾀﾝ塗膜防水 ﾌｯ素ﾄｯﾌﾟｺｰﾄ</v>
          </cell>
          <cell r="D447" t="str">
            <v>3mm ｸﾛｽ補強 密着工法</v>
          </cell>
          <cell r="E447" t="str">
            <v>㎡</v>
          </cell>
          <cell r="F447">
            <v>25.8</v>
          </cell>
          <cell r="G447">
            <v>4080</v>
          </cell>
          <cell r="H447">
            <v>105264</v>
          </cell>
          <cell r="J447">
            <v>25.8</v>
          </cell>
          <cell r="K447">
            <v>2900</v>
          </cell>
          <cell r="L447">
            <v>74820</v>
          </cell>
        </row>
        <row r="448">
          <cell r="B448" t="str">
            <v>立上り防水　ｳﾚﾀﾝ塗膜防水 ﾌｯ素ﾄｯﾌﾟｺｰﾄ</v>
          </cell>
          <cell r="D448" t="str">
            <v>3mm ｸﾛｽ補強 密着工法</v>
          </cell>
          <cell r="E448" t="str">
            <v>㎡</v>
          </cell>
          <cell r="F448">
            <v>17.399999999999999</v>
          </cell>
          <cell r="G448">
            <v>4370</v>
          </cell>
          <cell r="H448">
            <v>76038</v>
          </cell>
          <cell r="J448">
            <v>17.399999999999999</v>
          </cell>
          <cell r="K448">
            <v>3100</v>
          </cell>
          <cell r="L448">
            <v>53939.999999999993</v>
          </cell>
        </row>
        <row r="449">
          <cell r="B449" t="str">
            <v>立上ﾘ　ｺ-ﾅｰ補強</v>
          </cell>
          <cell r="E449" t="str">
            <v>ｍ</v>
          </cell>
          <cell r="F449">
            <v>49.6</v>
          </cell>
          <cell r="G449">
            <v>1830</v>
          </cell>
          <cell r="H449">
            <v>90768</v>
          </cell>
          <cell r="J449">
            <v>49.6</v>
          </cell>
          <cell r="K449">
            <v>1300</v>
          </cell>
          <cell r="L449">
            <v>64480</v>
          </cell>
        </row>
        <row r="450">
          <cell r="B450" t="str">
            <v>脱気塔設置</v>
          </cell>
          <cell r="E450" t="str">
            <v>箇所</v>
          </cell>
          <cell r="F450">
            <v>1</v>
          </cell>
          <cell r="G450">
            <v>11280</v>
          </cell>
          <cell r="H450">
            <v>11280</v>
          </cell>
          <cell r="J450">
            <v>1</v>
          </cell>
          <cell r="K450">
            <v>8000</v>
          </cell>
          <cell r="L450">
            <v>8000</v>
          </cell>
        </row>
        <row r="451">
          <cell r="B451" t="str">
            <v>　同上　廻り処理</v>
          </cell>
          <cell r="E451" t="str">
            <v>箇所</v>
          </cell>
          <cell r="F451">
            <v>1</v>
          </cell>
          <cell r="G451">
            <v>1410</v>
          </cell>
          <cell r="H451">
            <v>1410</v>
          </cell>
          <cell r="J451">
            <v>1</v>
          </cell>
          <cell r="K451">
            <v>1000</v>
          </cell>
          <cell r="L451">
            <v>1000</v>
          </cell>
        </row>
        <row r="452">
          <cell r="B452" t="str">
            <v>床　配管立上ﾘ　廻り処理</v>
          </cell>
          <cell r="E452" t="str">
            <v>箇所</v>
          </cell>
          <cell r="F452">
            <v>1</v>
          </cell>
          <cell r="G452">
            <v>4930</v>
          </cell>
          <cell r="H452">
            <v>4930</v>
          </cell>
          <cell r="J452">
            <v>1</v>
          </cell>
          <cell r="K452">
            <v>3500</v>
          </cell>
          <cell r="L452">
            <v>3500</v>
          </cell>
        </row>
        <row r="453">
          <cell r="B453" t="str">
            <v>アゴ　ｳﾚﾀﾝ塗膜防水 ﾌｯ素ﾄｯﾌﾟｺｰﾄ</v>
          </cell>
          <cell r="D453" t="str">
            <v>糸=250</v>
          </cell>
          <cell r="E453" t="str">
            <v>ｍ</v>
          </cell>
          <cell r="F453">
            <v>23.9</v>
          </cell>
          <cell r="G453">
            <v>1190</v>
          </cell>
          <cell r="H453">
            <v>28441</v>
          </cell>
          <cell r="I453" t="str">
            <v xml:space="preserve">  6 ㎡</v>
          </cell>
          <cell r="J453">
            <v>23.9</v>
          </cell>
          <cell r="K453">
            <v>850</v>
          </cell>
          <cell r="L453">
            <v>20315</v>
          </cell>
          <cell r="N453" t="str">
            <v>糸=</v>
          </cell>
          <cell r="O453">
            <v>250</v>
          </cell>
        </row>
        <row r="454">
          <cell r="B454" t="str">
            <v>伸縮目地　撤去 及び 処理</v>
          </cell>
          <cell r="E454" t="str">
            <v>ｍ</v>
          </cell>
          <cell r="F454">
            <v>35.9</v>
          </cell>
          <cell r="G454">
            <v>700</v>
          </cell>
          <cell r="H454">
            <v>25130</v>
          </cell>
          <cell r="J454">
            <v>35.9</v>
          </cell>
          <cell r="K454">
            <v>500</v>
          </cell>
          <cell r="L454">
            <v>17950</v>
          </cell>
        </row>
        <row r="455">
          <cell r="B455" t="str">
            <v>消火補給水槽架台取合ｺﾝｸﾘｰﾄ</v>
          </cell>
          <cell r="D455" t="str">
            <v>防水施工不可能部隠蔽の上防水</v>
          </cell>
          <cell r="E455" t="str">
            <v>式</v>
          </cell>
          <cell r="F455">
            <v>1</v>
          </cell>
          <cell r="G455">
            <v>42300</v>
          </cell>
          <cell r="H455">
            <v>42300</v>
          </cell>
          <cell r="J455">
            <v>1</v>
          </cell>
          <cell r="K455">
            <v>30000</v>
          </cell>
          <cell r="L455">
            <v>30000</v>
          </cell>
        </row>
        <row r="456">
          <cell r="B456" t="str">
            <v>高架水槽基礎連通管処理　L=670</v>
          </cell>
          <cell r="E456" t="str">
            <v>箇所</v>
          </cell>
          <cell r="F456">
            <v>4</v>
          </cell>
          <cell r="G456">
            <v>4930</v>
          </cell>
          <cell r="H456">
            <v>19720</v>
          </cell>
          <cell r="J456">
            <v>4</v>
          </cell>
          <cell r="K456">
            <v>3500</v>
          </cell>
          <cell r="L456">
            <v>14000</v>
          </cell>
        </row>
        <row r="457">
          <cell r="A457" t="str">
            <v>基礎 防水</v>
          </cell>
          <cell r="G457">
            <v>0</v>
          </cell>
          <cell r="H457">
            <v>0</v>
          </cell>
          <cell r="L457">
            <v>0</v>
          </cell>
        </row>
        <row r="458">
          <cell r="B458" t="str">
            <v>下地処理</v>
          </cell>
          <cell r="D458" t="str">
            <v>ケレン・清掃</v>
          </cell>
          <cell r="E458" t="str">
            <v>㎡</v>
          </cell>
          <cell r="F458">
            <v>12.7</v>
          </cell>
          <cell r="G458">
            <v>280</v>
          </cell>
          <cell r="H458">
            <v>3556</v>
          </cell>
          <cell r="J458">
            <v>12.7</v>
          </cell>
          <cell r="K458">
            <v>200</v>
          </cell>
          <cell r="L458">
            <v>2540</v>
          </cell>
        </row>
        <row r="459">
          <cell r="B459" t="str">
            <v>基礎　　ｳﾚﾀﾝ塗膜防水 ﾌｯ素ﾄｯﾌﾟｺｰﾄ</v>
          </cell>
          <cell r="E459" t="str">
            <v>㎡</v>
          </cell>
          <cell r="F459">
            <v>12.2</v>
          </cell>
          <cell r="G459">
            <v>3380</v>
          </cell>
          <cell r="H459">
            <v>41236</v>
          </cell>
          <cell r="J459">
            <v>12.2</v>
          </cell>
          <cell r="K459">
            <v>2400</v>
          </cell>
          <cell r="L459">
            <v>29280</v>
          </cell>
        </row>
        <row r="460">
          <cell r="B460" t="str">
            <v>開口部外部側　庇天端　ｳﾚﾀﾝ塗膜防水 ﾌｯ素ﾄｯﾌﾟｺｰﾄ</v>
          </cell>
          <cell r="E460" t="str">
            <v>㎡</v>
          </cell>
          <cell r="F460">
            <v>0.5</v>
          </cell>
          <cell r="G460">
            <v>3380</v>
          </cell>
          <cell r="H460">
            <v>1690</v>
          </cell>
          <cell r="J460">
            <v>0.5</v>
          </cell>
          <cell r="K460">
            <v>2400</v>
          </cell>
          <cell r="L460">
            <v>1200</v>
          </cell>
        </row>
        <row r="461">
          <cell r="G461">
            <v>0</v>
          </cell>
          <cell r="H461">
            <v>0</v>
          </cell>
          <cell r="L461">
            <v>0</v>
          </cell>
        </row>
        <row r="462">
          <cell r="A462" t="str">
            <v>ﾙｰﾌﾃﾗｽ　屋上防水　（現況：押ｪｺﾝｸﾘｰﾄ　色付き）</v>
          </cell>
          <cell r="G462">
            <v>0</v>
          </cell>
          <cell r="H462">
            <v>0</v>
          </cell>
          <cell r="L462">
            <v>0</v>
          </cell>
        </row>
        <row r="463">
          <cell r="B463" t="str">
            <v>清掃・水洗</v>
          </cell>
          <cell r="E463" t="str">
            <v>㎡</v>
          </cell>
          <cell r="F463">
            <v>1043</v>
          </cell>
          <cell r="G463">
            <v>110</v>
          </cell>
          <cell r="H463">
            <v>114730</v>
          </cell>
          <cell r="J463">
            <v>880</v>
          </cell>
          <cell r="K463">
            <v>80</v>
          </cell>
          <cell r="L463">
            <v>70400</v>
          </cell>
        </row>
        <row r="464">
          <cell r="B464" t="str">
            <v>不良部修正</v>
          </cell>
          <cell r="D464" t="str">
            <v>フクレ部切り開　貼り戻し</v>
          </cell>
          <cell r="E464" t="str">
            <v>㎡</v>
          </cell>
          <cell r="F464">
            <v>1043</v>
          </cell>
          <cell r="G464">
            <v>280</v>
          </cell>
          <cell r="H464">
            <v>292040</v>
          </cell>
          <cell r="J464">
            <v>880</v>
          </cell>
          <cell r="K464">
            <v>200</v>
          </cell>
          <cell r="L464">
            <v>176000</v>
          </cell>
        </row>
        <row r="465">
          <cell r="B465" t="str">
            <v>ドレン廻り処理</v>
          </cell>
          <cell r="D465" t="str">
            <v>改修用ﾄﾞﾚﾝ</v>
          </cell>
          <cell r="E465" t="str">
            <v>箇所</v>
          </cell>
          <cell r="F465">
            <v>21</v>
          </cell>
          <cell r="G465">
            <v>14100</v>
          </cell>
          <cell r="H465">
            <v>296100</v>
          </cell>
          <cell r="J465">
            <v>21</v>
          </cell>
          <cell r="K465">
            <v>10000</v>
          </cell>
          <cell r="L465">
            <v>210000</v>
          </cell>
        </row>
        <row r="466">
          <cell r="B466" t="str">
            <v>平場防水　塩ビ系シート防水</v>
          </cell>
          <cell r="D466" t="str">
            <v>MIH-SGM15　絶縁工法</v>
          </cell>
          <cell r="E466" t="str">
            <v>㎡</v>
          </cell>
          <cell r="F466">
            <v>454</v>
          </cell>
          <cell r="G466">
            <v>4650</v>
          </cell>
          <cell r="H466">
            <v>2111100</v>
          </cell>
          <cell r="J466">
            <v>454</v>
          </cell>
          <cell r="K466">
            <v>3300</v>
          </cell>
          <cell r="L466">
            <v>1498200</v>
          </cell>
        </row>
        <row r="467">
          <cell r="B467" t="str">
            <v>平場防水　塩ビ系シート防水</v>
          </cell>
          <cell r="D467" t="str">
            <v>MIH-SGM20　絶縁工法　（歩行仕様）</v>
          </cell>
          <cell r="E467" t="str">
            <v>㎡</v>
          </cell>
          <cell r="F467">
            <v>235</v>
          </cell>
          <cell r="G467">
            <v>5210</v>
          </cell>
          <cell r="H467">
            <v>1224350</v>
          </cell>
          <cell r="J467">
            <v>235</v>
          </cell>
          <cell r="K467">
            <v>3700</v>
          </cell>
          <cell r="L467">
            <v>869500</v>
          </cell>
        </row>
        <row r="468">
          <cell r="B468" t="str">
            <v>排水溝防水　シート防水　糸=400</v>
          </cell>
          <cell r="E468" t="str">
            <v>ｍ</v>
          </cell>
          <cell r="F468">
            <v>135</v>
          </cell>
          <cell r="G468">
            <v>3380</v>
          </cell>
          <cell r="H468">
            <v>456300</v>
          </cell>
          <cell r="I468" t="str">
            <v xml:space="preserve">  54 ㎡</v>
          </cell>
          <cell r="J468">
            <v>135</v>
          </cell>
          <cell r="K468">
            <v>2400</v>
          </cell>
          <cell r="L468">
            <v>324000</v>
          </cell>
        </row>
        <row r="469">
          <cell r="B469" t="str">
            <v>立上り防水　塩ビ系シート防水</v>
          </cell>
          <cell r="D469" t="str">
            <v>MIH-SGM15　接着工法</v>
          </cell>
          <cell r="E469" t="str">
            <v>㎡</v>
          </cell>
          <cell r="F469">
            <v>137</v>
          </cell>
          <cell r="G469">
            <v>4080</v>
          </cell>
          <cell r="H469">
            <v>558960</v>
          </cell>
          <cell r="J469">
            <v>137</v>
          </cell>
          <cell r="K469">
            <v>2900</v>
          </cell>
          <cell r="L469">
            <v>397300</v>
          </cell>
        </row>
        <row r="470">
          <cell r="B470" t="str">
            <v>排水溝　ｺ-ﾅｰ補強</v>
          </cell>
          <cell r="D470" t="str">
            <v>　片側</v>
          </cell>
          <cell r="E470" t="str">
            <v>ｍ</v>
          </cell>
          <cell r="F470">
            <v>135</v>
          </cell>
          <cell r="G470">
            <v>1690</v>
          </cell>
          <cell r="H470">
            <v>228150</v>
          </cell>
          <cell r="J470">
            <v>135</v>
          </cell>
          <cell r="K470">
            <v>1200</v>
          </cell>
          <cell r="L470">
            <v>162000</v>
          </cell>
        </row>
        <row r="471">
          <cell r="B471" t="str">
            <v>立上ﾘ　ｺ-ﾅｰ補強</v>
          </cell>
          <cell r="E471" t="str">
            <v>ｍ</v>
          </cell>
          <cell r="F471">
            <v>458</v>
          </cell>
          <cell r="G471">
            <v>1550</v>
          </cell>
          <cell r="H471">
            <v>709900</v>
          </cell>
          <cell r="J471">
            <v>458</v>
          </cell>
          <cell r="K471">
            <v>1100</v>
          </cell>
          <cell r="L471">
            <v>503800</v>
          </cell>
        </row>
        <row r="472">
          <cell r="B472" t="str">
            <v>防水端末押ェ金物</v>
          </cell>
          <cell r="D472" t="str">
            <v>アルミ製アングル</v>
          </cell>
          <cell r="E472" t="str">
            <v>ｍ</v>
          </cell>
          <cell r="F472">
            <v>458</v>
          </cell>
          <cell r="G472">
            <v>1260</v>
          </cell>
          <cell r="H472">
            <v>577080</v>
          </cell>
          <cell r="J472">
            <v>458</v>
          </cell>
          <cell r="K472">
            <v>900</v>
          </cell>
          <cell r="L472">
            <v>412200</v>
          </cell>
        </row>
        <row r="473">
          <cell r="B473" t="str">
            <v>端末シーリング</v>
          </cell>
          <cell r="E473" t="str">
            <v>ｍ</v>
          </cell>
          <cell r="F473">
            <v>458</v>
          </cell>
          <cell r="G473">
            <v>560</v>
          </cell>
          <cell r="H473">
            <v>256480</v>
          </cell>
          <cell r="J473">
            <v>458</v>
          </cell>
          <cell r="K473">
            <v>400</v>
          </cell>
          <cell r="L473">
            <v>183200</v>
          </cell>
        </row>
        <row r="474">
          <cell r="B474" t="str">
            <v>脱気塔設置</v>
          </cell>
          <cell r="E474" t="str">
            <v>箇所</v>
          </cell>
          <cell r="F474">
            <v>13</v>
          </cell>
          <cell r="G474">
            <v>11280</v>
          </cell>
          <cell r="H474">
            <v>146640</v>
          </cell>
          <cell r="J474">
            <v>13</v>
          </cell>
          <cell r="K474">
            <v>8000</v>
          </cell>
          <cell r="L474">
            <v>104000</v>
          </cell>
        </row>
        <row r="475">
          <cell r="B475" t="str">
            <v>　同上　廻り処理</v>
          </cell>
          <cell r="E475" t="str">
            <v>箇所</v>
          </cell>
          <cell r="F475">
            <v>13</v>
          </cell>
          <cell r="G475">
            <v>1410</v>
          </cell>
          <cell r="H475">
            <v>18330</v>
          </cell>
          <cell r="J475">
            <v>13</v>
          </cell>
          <cell r="K475">
            <v>1000</v>
          </cell>
          <cell r="L475">
            <v>13000</v>
          </cell>
        </row>
        <row r="476">
          <cell r="B476" t="str">
            <v>通気立上ﾘ管　廻り処理</v>
          </cell>
          <cell r="E476" t="str">
            <v>箇所</v>
          </cell>
          <cell r="F476">
            <v>11</v>
          </cell>
          <cell r="G476">
            <v>2110</v>
          </cell>
          <cell r="H476">
            <v>23210</v>
          </cell>
          <cell r="J476">
            <v>11</v>
          </cell>
          <cell r="K476">
            <v>1500</v>
          </cell>
          <cell r="L476">
            <v>16500</v>
          </cell>
        </row>
        <row r="477">
          <cell r="B477" t="str">
            <v>笠木　ｳﾚﾀﾝ塗膜防水 ﾌｯ素ﾄｯﾌﾟｺｰﾄ</v>
          </cell>
          <cell r="D477" t="str">
            <v xml:space="preserve">糸=400 </v>
          </cell>
          <cell r="E477" t="str">
            <v>ｍ</v>
          </cell>
          <cell r="F477">
            <v>291</v>
          </cell>
          <cell r="G477">
            <v>2030</v>
          </cell>
          <cell r="H477">
            <v>590730</v>
          </cell>
          <cell r="I477" t="str">
            <v xml:space="preserve">  116.4 ㎡</v>
          </cell>
          <cell r="J477">
            <v>291</v>
          </cell>
          <cell r="K477">
            <v>1440</v>
          </cell>
          <cell r="L477">
            <v>419040</v>
          </cell>
          <cell r="N477" t="str">
            <v>糸=</v>
          </cell>
          <cell r="O477">
            <v>400</v>
          </cell>
        </row>
        <row r="478">
          <cell r="B478" t="str">
            <v>アゴ　ｳﾚﾀﾝ塗膜防水 ﾌｯ素ﾄｯﾌﾟｺｰﾄ</v>
          </cell>
          <cell r="D478" t="str">
            <v xml:space="preserve">糸=250 </v>
          </cell>
          <cell r="E478" t="str">
            <v>ｍ</v>
          </cell>
          <cell r="F478">
            <v>188</v>
          </cell>
          <cell r="G478">
            <v>1190</v>
          </cell>
          <cell r="H478">
            <v>223720</v>
          </cell>
          <cell r="I478" t="str">
            <v xml:space="preserve">  47 ㎡</v>
          </cell>
          <cell r="J478">
            <v>188</v>
          </cell>
          <cell r="K478">
            <v>850</v>
          </cell>
          <cell r="L478">
            <v>159800</v>
          </cell>
          <cell r="N478" t="str">
            <v>糸=</v>
          </cell>
          <cell r="O478">
            <v>250</v>
          </cell>
        </row>
        <row r="479">
          <cell r="B479" t="str">
            <v>手摺　基礎　ｳﾚﾀﾝ塗膜防水 ﾌｯ素ﾄｯﾌﾟｺｰﾄ</v>
          </cell>
          <cell r="D479" t="str">
            <v>200×200×100</v>
          </cell>
          <cell r="E479" t="str">
            <v>箇所</v>
          </cell>
          <cell r="F479">
            <v>151</v>
          </cell>
          <cell r="G479">
            <v>1410</v>
          </cell>
          <cell r="H479">
            <v>212910</v>
          </cell>
          <cell r="J479">
            <v>151</v>
          </cell>
          <cell r="K479">
            <v>1000</v>
          </cell>
          <cell r="L479">
            <v>151000</v>
          </cell>
        </row>
        <row r="480">
          <cell r="B480" t="str">
            <v>手摺　基礎　ｳﾚﾀﾝ塗膜防水 ﾌｯ素ﾄｯﾌﾟｺｰﾄ</v>
          </cell>
          <cell r="D480" t="str">
            <v>200×400×100</v>
          </cell>
          <cell r="E480" t="str">
            <v>箇所</v>
          </cell>
          <cell r="F480">
            <v>24</v>
          </cell>
          <cell r="G480">
            <v>2530</v>
          </cell>
          <cell r="H480">
            <v>60720</v>
          </cell>
          <cell r="J480">
            <v>24</v>
          </cell>
          <cell r="K480">
            <v>1800</v>
          </cell>
          <cell r="L480">
            <v>43200</v>
          </cell>
        </row>
        <row r="481">
          <cell r="B481" t="str">
            <v>伸縮目地　撤去 及び 処理</v>
          </cell>
          <cell r="E481" t="str">
            <v>ｍ</v>
          </cell>
          <cell r="F481">
            <v>711</v>
          </cell>
          <cell r="G481">
            <v>700</v>
          </cell>
          <cell r="H481">
            <v>497700</v>
          </cell>
          <cell r="J481">
            <v>711</v>
          </cell>
          <cell r="K481">
            <v>500</v>
          </cell>
          <cell r="L481">
            <v>355500</v>
          </cell>
        </row>
        <row r="482">
          <cell r="B482" t="str">
            <v>立上ﾘ押ｪﾚﾝｶﾞ裏換気ﾊﾟｲﾌﾟ処理</v>
          </cell>
          <cell r="D482" t="str">
            <v>160ヶ所程度</v>
          </cell>
          <cell r="E482" t="str">
            <v>式</v>
          </cell>
          <cell r="F482">
            <v>1</v>
          </cell>
          <cell r="G482">
            <v>135360</v>
          </cell>
          <cell r="H482">
            <v>135360</v>
          </cell>
          <cell r="J482">
            <v>1</v>
          </cell>
          <cell r="K482">
            <v>96000</v>
          </cell>
          <cell r="L482">
            <v>96000</v>
          </cell>
          <cell r="N482" t="str">
            <v>≒６４ヶ所程？？</v>
          </cell>
        </row>
        <row r="483">
          <cell r="A483" t="str">
            <v>基礎 防水</v>
          </cell>
          <cell r="G483">
            <v>0</v>
          </cell>
          <cell r="H483">
            <v>0</v>
          </cell>
          <cell r="L483">
            <v>0</v>
          </cell>
        </row>
        <row r="484">
          <cell r="B484" t="str">
            <v>下地処理</v>
          </cell>
          <cell r="D484" t="str">
            <v>ケレン・清掃</v>
          </cell>
          <cell r="E484" t="str">
            <v>㎡</v>
          </cell>
          <cell r="F484">
            <v>8.6</v>
          </cell>
          <cell r="G484">
            <v>280</v>
          </cell>
          <cell r="H484">
            <v>2408</v>
          </cell>
          <cell r="J484">
            <v>8.6</v>
          </cell>
          <cell r="K484">
            <v>200</v>
          </cell>
          <cell r="L484">
            <v>1720</v>
          </cell>
        </row>
        <row r="485">
          <cell r="B485" t="str">
            <v>基礎　ｳﾚﾀﾝ塗膜防水 ﾌｯ素ﾄｯﾌﾟｺｰﾄ</v>
          </cell>
          <cell r="E485" t="str">
            <v>㎡</v>
          </cell>
          <cell r="F485">
            <v>8.6</v>
          </cell>
          <cell r="G485">
            <v>3380</v>
          </cell>
          <cell r="H485">
            <v>29068</v>
          </cell>
          <cell r="J485">
            <v>8.6</v>
          </cell>
          <cell r="K485">
            <v>2400</v>
          </cell>
          <cell r="L485">
            <v>20640</v>
          </cell>
        </row>
        <row r="487">
          <cell r="A487" t="str">
            <v>２階EVﾎｰﾙ廻り　屋上防水　（現況：ｳﾚﾀﾝ塗膜防水 の上 玉砂利敷込み）</v>
          </cell>
          <cell r="G487">
            <v>0</v>
          </cell>
          <cell r="H487">
            <v>0</v>
          </cell>
          <cell r="L487">
            <v>0</v>
          </cell>
        </row>
        <row r="488">
          <cell r="B488" t="str">
            <v>清掃・水洗</v>
          </cell>
          <cell r="E488" t="str">
            <v>㎡</v>
          </cell>
          <cell r="F488">
            <v>68</v>
          </cell>
          <cell r="G488">
            <v>110</v>
          </cell>
          <cell r="H488">
            <v>7480</v>
          </cell>
          <cell r="J488">
            <v>62</v>
          </cell>
          <cell r="K488">
            <v>80</v>
          </cell>
          <cell r="L488">
            <v>4960</v>
          </cell>
        </row>
        <row r="489">
          <cell r="B489" t="str">
            <v>不良部修正</v>
          </cell>
          <cell r="D489" t="str">
            <v>フクレ部切り開　貼り戻し</v>
          </cell>
          <cell r="E489" t="str">
            <v>㎡</v>
          </cell>
          <cell r="F489">
            <v>68</v>
          </cell>
          <cell r="G489">
            <v>280</v>
          </cell>
          <cell r="H489">
            <v>19040</v>
          </cell>
          <cell r="J489">
            <v>62</v>
          </cell>
          <cell r="K489">
            <v>200</v>
          </cell>
          <cell r="L489">
            <v>12400</v>
          </cell>
        </row>
        <row r="490">
          <cell r="B490" t="str">
            <v>玉砂利　撤去</v>
          </cell>
          <cell r="D490" t="str">
            <v>t=30</v>
          </cell>
          <cell r="E490" t="str">
            <v>㎡</v>
          </cell>
          <cell r="F490">
            <v>45.4</v>
          </cell>
          <cell r="G490">
            <v>3520</v>
          </cell>
          <cell r="H490">
            <v>159808</v>
          </cell>
          <cell r="I490" t="str">
            <v xml:space="preserve">  1.4 m3</v>
          </cell>
          <cell r="J490">
            <v>45.4</v>
          </cell>
          <cell r="K490">
            <v>2500</v>
          </cell>
          <cell r="L490">
            <v>113500</v>
          </cell>
        </row>
        <row r="491">
          <cell r="B491" t="str">
            <v>ドレン廻り処理</v>
          </cell>
          <cell r="D491" t="str">
            <v>改修用ﾄﾞﾚﾝ</v>
          </cell>
          <cell r="E491" t="str">
            <v>箇所</v>
          </cell>
          <cell r="F491">
            <v>2</v>
          </cell>
          <cell r="G491">
            <v>14100</v>
          </cell>
          <cell r="H491">
            <v>28200</v>
          </cell>
          <cell r="J491">
            <v>2</v>
          </cell>
          <cell r="K491">
            <v>10000</v>
          </cell>
          <cell r="L491">
            <v>20000</v>
          </cell>
        </row>
        <row r="492">
          <cell r="B492" t="str">
            <v>平場防水　塩ビ系シート防水</v>
          </cell>
          <cell r="D492" t="str">
            <v>MIH-SGM15　絶縁工法</v>
          </cell>
          <cell r="E492" t="str">
            <v>㎡</v>
          </cell>
          <cell r="F492">
            <v>45.4</v>
          </cell>
          <cell r="G492">
            <v>4650</v>
          </cell>
          <cell r="H492">
            <v>211110</v>
          </cell>
          <cell r="J492">
            <v>45.4</v>
          </cell>
          <cell r="K492">
            <v>3300</v>
          </cell>
          <cell r="L492">
            <v>149820</v>
          </cell>
        </row>
        <row r="493">
          <cell r="B493" t="str">
            <v>立上り防水　塩ビ系シート防水</v>
          </cell>
          <cell r="D493" t="str">
            <v>MIH-SGM15　接着工法</v>
          </cell>
          <cell r="E493" t="str">
            <v>㎡</v>
          </cell>
          <cell r="F493">
            <v>16.100000000000001</v>
          </cell>
          <cell r="G493">
            <v>4080</v>
          </cell>
          <cell r="H493">
            <v>65688</v>
          </cell>
          <cell r="J493">
            <v>16.100000000000001</v>
          </cell>
          <cell r="K493">
            <v>2900</v>
          </cell>
          <cell r="L493">
            <v>46690.000000000007</v>
          </cell>
        </row>
        <row r="494">
          <cell r="B494" t="str">
            <v>立上ﾘ　ｺ-ﾅｰ補強</v>
          </cell>
          <cell r="E494" t="str">
            <v>ｍ</v>
          </cell>
          <cell r="F494">
            <v>53.6</v>
          </cell>
          <cell r="G494">
            <v>1550</v>
          </cell>
          <cell r="H494">
            <v>83080</v>
          </cell>
          <cell r="J494">
            <v>53.6</v>
          </cell>
          <cell r="K494">
            <v>1100</v>
          </cell>
          <cell r="L494">
            <v>58960</v>
          </cell>
        </row>
        <row r="495">
          <cell r="B495" t="str">
            <v>防水端末押ェ金物</v>
          </cell>
          <cell r="D495" t="str">
            <v>アルミ製アングル</v>
          </cell>
          <cell r="E495" t="str">
            <v>ｍ</v>
          </cell>
          <cell r="F495">
            <v>53.6</v>
          </cell>
          <cell r="G495">
            <v>1260</v>
          </cell>
          <cell r="H495">
            <v>67536</v>
          </cell>
          <cell r="J495">
            <v>53.6</v>
          </cell>
          <cell r="K495">
            <v>900</v>
          </cell>
          <cell r="L495">
            <v>48240</v>
          </cell>
        </row>
        <row r="496">
          <cell r="B496" t="str">
            <v>端末シーリング</v>
          </cell>
          <cell r="E496" t="str">
            <v>ｍ</v>
          </cell>
          <cell r="F496">
            <v>53.6</v>
          </cell>
          <cell r="G496">
            <v>560</v>
          </cell>
          <cell r="H496">
            <v>30016</v>
          </cell>
          <cell r="J496">
            <v>53.6</v>
          </cell>
          <cell r="K496">
            <v>400</v>
          </cell>
          <cell r="L496">
            <v>21440</v>
          </cell>
        </row>
        <row r="497">
          <cell r="B497" t="str">
            <v>脱気塔設置</v>
          </cell>
          <cell r="E497" t="str">
            <v>箇所</v>
          </cell>
          <cell r="F497">
            <v>1</v>
          </cell>
          <cell r="G497">
            <v>11280</v>
          </cell>
          <cell r="H497">
            <v>11280</v>
          </cell>
          <cell r="J497">
            <v>1</v>
          </cell>
          <cell r="K497">
            <v>8000</v>
          </cell>
          <cell r="L497">
            <v>8000</v>
          </cell>
        </row>
        <row r="498">
          <cell r="B498" t="str">
            <v>　同上　廻り処理</v>
          </cell>
          <cell r="E498" t="str">
            <v>箇所</v>
          </cell>
          <cell r="F498">
            <v>1</v>
          </cell>
          <cell r="G498">
            <v>1410</v>
          </cell>
          <cell r="H498">
            <v>1410</v>
          </cell>
          <cell r="J498">
            <v>1</v>
          </cell>
          <cell r="K498">
            <v>1000</v>
          </cell>
          <cell r="L498">
            <v>1000</v>
          </cell>
        </row>
        <row r="499">
          <cell r="B499" t="str">
            <v>笠木　ｳﾚﾀﾝ塗膜防水 ﾌｯ素ﾄｯﾌﾟｺｰﾄ</v>
          </cell>
          <cell r="D499" t="str">
            <v>糸=250</v>
          </cell>
          <cell r="E499" t="str">
            <v>ｍ</v>
          </cell>
          <cell r="F499">
            <v>27.8</v>
          </cell>
          <cell r="G499">
            <v>1190</v>
          </cell>
          <cell r="H499">
            <v>33082</v>
          </cell>
          <cell r="I499" t="str">
            <v xml:space="preserve">  7 ㎡</v>
          </cell>
          <cell r="J499">
            <v>27.8</v>
          </cell>
          <cell r="K499">
            <v>850</v>
          </cell>
          <cell r="L499">
            <v>23630</v>
          </cell>
          <cell r="N499" t="str">
            <v>糸=</v>
          </cell>
          <cell r="O499">
            <v>250</v>
          </cell>
        </row>
        <row r="500">
          <cell r="G500">
            <v>0</v>
          </cell>
          <cell r="H500">
            <v>0</v>
          </cell>
          <cell r="L500">
            <v>0</v>
          </cell>
        </row>
        <row r="501">
          <cell r="A501" t="str">
            <v>ｴﾝﾄﾗﾝｽﾎｰﾙ外部庇</v>
          </cell>
          <cell r="G501">
            <v>0</v>
          </cell>
          <cell r="H501">
            <v>0</v>
          </cell>
          <cell r="L501">
            <v>0</v>
          </cell>
        </row>
        <row r="502">
          <cell r="B502" t="str">
            <v>下地調整</v>
          </cell>
          <cell r="D502" t="str">
            <v>ケレン清掃</v>
          </cell>
          <cell r="E502" t="str">
            <v>㎡</v>
          </cell>
          <cell r="F502">
            <v>11.9</v>
          </cell>
          <cell r="G502">
            <v>110</v>
          </cell>
          <cell r="H502">
            <v>1309</v>
          </cell>
          <cell r="J502">
            <v>7.8</v>
          </cell>
          <cell r="K502">
            <v>80</v>
          </cell>
          <cell r="L502">
            <v>624</v>
          </cell>
        </row>
        <row r="503">
          <cell r="B503" t="str">
            <v>下地補修</v>
          </cell>
          <cell r="D503" t="str">
            <v>ひび割れ、浮き補修</v>
          </cell>
          <cell r="E503" t="str">
            <v>㎡</v>
          </cell>
          <cell r="F503">
            <v>11.9</v>
          </cell>
          <cell r="G503">
            <v>280</v>
          </cell>
          <cell r="H503">
            <v>3332</v>
          </cell>
          <cell r="J503">
            <v>7.8</v>
          </cell>
          <cell r="K503">
            <v>200</v>
          </cell>
          <cell r="L503">
            <v>1560</v>
          </cell>
        </row>
        <row r="504">
          <cell r="B504" t="str">
            <v>床　ｳﾚﾀﾝ塗膜防水 ﾌｯ素ﾄｯﾌﾟｺｰﾄ</v>
          </cell>
          <cell r="E504" t="str">
            <v>㎡</v>
          </cell>
          <cell r="F504">
            <v>7.8</v>
          </cell>
          <cell r="G504">
            <v>3380</v>
          </cell>
          <cell r="H504">
            <v>26364</v>
          </cell>
          <cell r="J504">
            <v>7.8</v>
          </cell>
          <cell r="K504">
            <v>2400</v>
          </cell>
          <cell r="L504">
            <v>18720</v>
          </cell>
        </row>
        <row r="505">
          <cell r="B505" t="str">
            <v>巾木 ｳﾚﾀﾝ塗膜防水 ﾌｯ素ﾄｯﾌﾟｺｰﾄ</v>
          </cell>
          <cell r="D505" t="str">
            <v>H=150</v>
          </cell>
          <cell r="E505" t="str">
            <v>ｍ</v>
          </cell>
          <cell r="F505">
            <v>5.6</v>
          </cell>
          <cell r="G505">
            <v>980</v>
          </cell>
          <cell r="H505">
            <v>5488</v>
          </cell>
          <cell r="I505" t="str">
            <v xml:space="preserve">  0.8 ㎡</v>
          </cell>
          <cell r="J505">
            <v>5.6</v>
          </cell>
          <cell r="K505">
            <v>700</v>
          </cell>
          <cell r="L505">
            <v>3919.9999999999995</v>
          </cell>
          <cell r="N505" t="str">
            <v>H=</v>
          </cell>
          <cell r="O505">
            <v>150</v>
          </cell>
        </row>
        <row r="506">
          <cell r="B506" t="str">
            <v>排水溝 ｳﾚﾀﾝ塗膜防水 ﾌｯ素ﾄｯﾌﾟｺｰﾄ</v>
          </cell>
          <cell r="D506" t="str">
            <v>糸=200</v>
          </cell>
          <cell r="E506" t="str">
            <v>ｍ</v>
          </cell>
          <cell r="F506">
            <v>5.6</v>
          </cell>
          <cell r="G506">
            <v>1190</v>
          </cell>
          <cell r="H506">
            <v>6664</v>
          </cell>
          <cell r="I506" t="str">
            <v xml:space="preserve">  1.1 ㎡</v>
          </cell>
          <cell r="J506">
            <v>5.6</v>
          </cell>
          <cell r="K506">
            <v>850</v>
          </cell>
          <cell r="L506">
            <v>4760</v>
          </cell>
          <cell r="N506" t="str">
            <v>糸=</v>
          </cell>
          <cell r="O506">
            <v>200</v>
          </cell>
        </row>
        <row r="507">
          <cell r="B507" t="str">
            <v>笠木 ｳﾚﾀﾝ塗膜防水 ﾌｯ素ﾄｯﾌﾟｺｰﾄ</v>
          </cell>
          <cell r="D507" t="str">
            <v>糸=250</v>
          </cell>
          <cell r="E507" t="str">
            <v>ｍ</v>
          </cell>
          <cell r="F507">
            <v>8.6</v>
          </cell>
          <cell r="G507">
            <v>1190</v>
          </cell>
          <cell r="H507">
            <v>10234</v>
          </cell>
          <cell r="I507" t="str">
            <v xml:space="preserve">  2.2 ㎡</v>
          </cell>
          <cell r="J507">
            <v>8.6</v>
          </cell>
          <cell r="K507">
            <v>850</v>
          </cell>
          <cell r="L507">
            <v>7310</v>
          </cell>
          <cell r="N507" t="str">
            <v>糸=</v>
          </cell>
          <cell r="O507">
            <v>250</v>
          </cell>
        </row>
        <row r="508">
          <cell r="B508" t="str">
            <v>ﾄﾞﾚﾝ処理</v>
          </cell>
          <cell r="D508" t="str">
            <v>ケレン清掃</v>
          </cell>
          <cell r="E508" t="str">
            <v>箇所</v>
          </cell>
          <cell r="F508">
            <v>1</v>
          </cell>
          <cell r="G508">
            <v>490</v>
          </cell>
          <cell r="H508">
            <v>490</v>
          </cell>
          <cell r="J508">
            <v>1</v>
          </cell>
          <cell r="K508">
            <v>350</v>
          </cell>
          <cell r="L508">
            <v>350</v>
          </cell>
        </row>
        <row r="509">
          <cell r="A509" t="str">
            <v>庇防水</v>
          </cell>
          <cell r="G509">
            <v>0</v>
          </cell>
          <cell r="H509">
            <v>0</v>
          </cell>
          <cell r="L509">
            <v>0</v>
          </cell>
        </row>
        <row r="510">
          <cell r="B510" t="str">
            <v>下地調整</v>
          </cell>
          <cell r="D510" t="str">
            <v>ケレン清掃</v>
          </cell>
          <cell r="E510" t="str">
            <v>㎡</v>
          </cell>
          <cell r="F510">
            <v>209</v>
          </cell>
          <cell r="G510">
            <v>110</v>
          </cell>
          <cell r="H510">
            <v>22990</v>
          </cell>
          <cell r="J510">
            <v>209</v>
          </cell>
          <cell r="K510">
            <v>80</v>
          </cell>
          <cell r="L510">
            <v>16720</v>
          </cell>
        </row>
        <row r="511">
          <cell r="B511" t="str">
            <v>下地補修</v>
          </cell>
          <cell r="D511" t="str">
            <v>ひび割れ、浮き補修</v>
          </cell>
          <cell r="E511" t="str">
            <v>㎡</v>
          </cell>
          <cell r="F511">
            <v>209</v>
          </cell>
          <cell r="G511">
            <v>280</v>
          </cell>
          <cell r="H511">
            <v>58520</v>
          </cell>
          <cell r="J511">
            <v>209</v>
          </cell>
          <cell r="K511">
            <v>200</v>
          </cell>
          <cell r="L511">
            <v>41800</v>
          </cell>
        </row>
        <row r="512">
          <cell r="B512" t="str">
            <v>床　ｳﾚﾀﾝ塗膜防水 ﾌｯ素ﾄｯﾌﾟｺｰﾄ</v>
          </cell>
          <cell r="E512" t="str">
            <v>㎡</v>
          </cell>
          <cell r="F512">
            <v>209</v>
          </cell>
          <cell r="G512">
            <v>3380</v>
          </cell>
          <cell r="H512">
            <v>706420</v>
          </cell>
          <cell r="J512">
            <v>209</v>
          </cell>
          <cell r="K512">
            <v>2400</v>
          </cell>
          <cell r="L512">
            <v>501600</v>
          </cell>
        </row>
        <row r="513">
          <cell r="B513" t="str">
            <v>ﾄﾞﾚﾝ処理　（A棟7階）</v>
          </cell>
          <cell r="D513" t="str">
            <v>ケレン清掃</v>
          </cell>
          <cell r="E513" t="str">
            <v>箇所</v>
          </cell>
          <cell r="F513">
            <v>1</v>
          </cell>
          <cell r="G513">
            <v>490</v>
          </cell>
          <cell r="H513">
            <v>490</v>
          </cell>
          <cell r="J513">
            <v>1</v>
          </cell>
          <cell r="K513">
            <v>350</v>
          </cell>
          <cell r="L513">
            <v>350</v>
          </cell>
        </row>
        <row r="514">
          <cell r="B514" t="str">
            <v>Ａ棟７階庇　ｱﾝｸﾞﾙ取替</v>
          </cell>
          <cell r="D514" t="str">
            <v>ｽﾃﾝﾚｽ　L=2400</v>
          </cell>
          <cell r="E514" t="str">
            <v>箇所</v>
          </cell>
          <cell r="F514">
            <v>1</v>
          </cell>
          <cell r="G514">
            <v>7100</v>
          </cell>
          <cell r="H514">
            <v>7100</v>
          </cell>
          <cell r="J514">
            <v>1</v>
          </cell>
          <cell r="K514">
            <v>5040</v>
          </cell>
          <cell r="L514">
            <v>5040</v>
          </cell>
        </row>
        <row r="515">
          <cell r="B515" t="str">
            <v>Ａ棟７階庇　忍び返し部仕舞い</v>
          </cell>
          <cell r="D515" t="str">
            <v>L=5600</v>
          </cell>
          <cell r="E515" t="str">
            <v>箇所</v>
          </cell>
          <cell r="F515">
            <v>1</v>
          </cell>
          <cell r="G515">
            <v>14210</v>
          </cell>
          <cell r="H515">
            <v>14210</v>
          </cell>
          <cell r="J515">
            <v>1</v>
          </cell>
          <cell r="K515">
            <v>10080</v>
          </cell>
          <cell r="L515">
            <v>10080</v>
          </cell>
        </row>
        <row r="516">
          <cell r="G516">
            <v>0</v>
          </cell>
          <cell r="H516">
            <v>0</v>
          </cell>
          <cell r="L516">
            <v>0</v>
          </cell>
        </row>
        <row r="517">
          <cell r="A517" t="str">
            <v>小庇防水</v>
          </cell>
          <cell r="G517">
            <v>0</v>
          </cell>
          <cell r="H517">
            <v>0</v>
          </cell>
          <cell r="L517">
            <v>0</v>
          </cell>
        </row>
        <row r="518">
          <cell r="B518" t="str">
            <v>下地調整</v>
          </cell>
          <cell r="D518" t="str">
            <v>ケレン清掃</v>
          </cell>
          <cell r="E518" t="str">
            <v>㎡</v>
          </cell>
          <cell r="F518">
            <v>28.9</v>
          </cell>
          <cell r="G518">
            <v>110</v>
          </cell>
          <cell r="H518">
            <v>3179</v>
          </cell>
          <cell r="J518">
            <v>28.9</v>
          </cell>
          <cell r="K518">
            <v>80</v>
          </cell>
          <cell r="L518">
            <v>2312</v>
          </cell>
        </row>
        <row r="519">
          <cell r="B519" t="str">
            <v>下地補修</v>
          </cell>
          <cell r="D519" t="str">
            <v>ひび割れ、浮き補修</v>
          </cell>
          <cell r="E519" t="str">
            <v>㎡</v>
          </cell>
          <cell r="F519">
            <v>28.9</v>
          </cell>
          <cell r="G519">
            <v>280</v>
          </cell>
          <cell r="H519">
            <v>8092</v>
          </cell>
          <cell r="J519">
            <v>28.9</v>
          </cell>
          <cell r="K519">
            <v>200</v>
          </cell>
          <cell r="L519">
            <v>5780</v>
          </cell>
        </row>
        <row r="520">
          <cell r="B520" t="str">
            <v>天端　ｳﾚﾀﾝ塗膜防水 ﾌｯ素ﾄｯﾌﾟｺｰﾄ</v>
          </cell>
          <cell r="E520" t="str">
            <v>㎡</v>
          </cell>
          <cell r="F520">
            <v>28.9</v>
          </cell>
          <cell r="G520">
            <v>3380</v>
          </cell>
          <cell r="H520">
            <v>97682</v>
          </cell>
          <cell r="J520">
            <v>28.9</v>
          </cell>
          <cell r="K520">
            <v>2400</v>
          </cell>
          <cell r="L520">
            <v>69360</v>
          </cell>
        </row>
        <row r="521">
          <cell r="G521">
            <v>0</v>
          </cell>
          <cell r="H521">
            <v>0</v>
          </cell>
          <cell r="L521">
            <v>0</v>
          </cell>
        </row>
        <row r="522">
          <cell r="A522" t="str">
            <v>出窓天端防水</v>
          </cell>
          <cell r="G522">
            <v>0</v>
          </cell>
          <cell r="H522">
            <v>0</v>
          </cell>
          <cell r="L522">
            <v>0</v>
          </cell>
        </row>
        <row r="523">
          <cell r="B523" t="str">
            <v>下地調整</v>
          </cell>
          <cell r="D523" t="str">
            <v>ケレン清掃</v>
          </cell>
          <cell r="E523" t="str">
            <v>㎡</v>
          </cell>
          <cell r="F523">
            <v>32.9</v>
          </cell>
          <cell r="G523">
            <v>110</v>
          </cell>
          <cell r="H523">
            <v>3619</v>
          </cell>
          <cell r="J523">
            <v>32.9</v>
          </cell>
          <cell r="K523">
            <v>80</v>
          </cell>
          <cell r="L523">
            <v>2632</v>
          </cell>
        </row>
        <row r="524">
          <cell r="B524" t="str">
            <v>下地補修</v>
          </cell>
          <cell r="D524" t="str">
            <v>ひび割れ、浮き補修</v>
          </cell>
          <cell r="E524" t="str">
            <v>㎡</v>
          </cell>
          <cell r="F524">
            <v>32.9</v>
          </cell>
          <cell r="G524">
            <v>280</v>
          </cell>
          <cell r="H524">
            <v>9212</v>
          </cell>
          <cell r="J524">
            <v>32.9</v>
          </cell>
          <cell r="K524">
            <v>200</v>
          </cell>
          <cell r="L524">
            <v>6580</v>
          </cell>
        </row>
        <row r="525">
          <cell r="B525" t="str">
            <v>天端　ｳﾚﾀﾝ塗膜防水 ﾌｯ素ﾄｯﾌﾟｺｰﾄ</v>
          </cell>
          <cell r="E525" t="str">
            <v>㎡</v>
          </cell>
          <cell r="F525">
            <v>32.9</v>
          </cell>
          <cell r="G525">
            <v>3380</v>
          </cell>
          <cell r="H525">
            <v>111202</v>
          </cell>
          <cell r="J525">
            <v>32.9</v>
          </cell>
          <cell r="K525">
            <v>2400</v>
          </cell>
          <cell r="L525">
            <v>78960</v>
          </cell>
        </row>
        <row r="526">
          <cell r="G526">
            <v>0</v>
          </cell>
          <cell r="H526">
            <v>0</v>
          </cell>
          <cell r="L526">
            <v>0</v>
          </cell>
        </row>
        <row r="527">
          <cell r="A527" t="str">
            <v>窓面台防水</v>
          </cell>
          <cell r="G527">
            <v>0</v>
          </cell>
          <cell r="H527">
            <v>0</v>
          </cell>
          <cell r="L527">
            <v>0</v>
          </cell>
        </row>
        <row r="528">
          <cell r="B528" t="str">
            <v>下地調整</v>
          </cell>
          <cell r="D528" t="str">
            <v>ケレン清掃</v>
          </cell>
          <cell r="E528" t="str">
            <v>㎡</v>
          </cell>
          <cell r="F528">
            <v>3.4</v>
          </cell>
          <cell r="G528">
            <v>110</v>
          </cell>
          <cell r="H528">
            <v>374</v>
          </cell>
          <cell r="J528">
            <v>3.4</v>
          </cell>
          <cell r="K528">
            <v>80</v>
          </cell>
          <cell r="L528">
            <v>272</v>
          </cell>
        </row>
        <row r="529">
          <cell r="B529" t="str">
            <v>下地補修</v>
          </cell>
          <cell r="D529" t="str">
            <v>ひび割れ、浮き補修</v>
          </cell>
          <cell r="E529" t="str">
            <v>㎡</v>
          </cell>
          <cell r="F529">
            <v>3.4</v>
          </cell>
          <cell r="G529">
            <v>280</v>
          </cell>
          <cell r="H529">
            <v>952</v>
          </cell>
          <cell r="J529">
            <v>3.4</v>
          </cell>
          <cell r="K529">
            <v>200</v>
          </cell>
          <cell r="L529">
            <v>680</v>
          </cell>
        </row>
        <row r="530">
          <cell r="B530" t="str">
            <v>廊下ｻﾝｼ面台　ﾄｯﾌﾟｺｰﾄ</v>
          </cell>
          <cell r="D530" t="str">
            <v/>
          </cell>
          <cell r="E530" t="str">
            <v>ｍ</v>
          </cell>
          <cell r="F530">
            <v>15</v>
          </cell>
          <cell r="G530">
            <v>3380</v>
          </cell>
          <cell r="H530">
            <v>50700</v>
          </cell>
          <cell r="I530" t="str">
            <v xml:space="preserve">  150 ｍ</v>
          </cell>
          <cell r="J530">
            <v>15</v>
          </cell>
          <cell r="K530">
            <v>2400</v>
          </cell>
          <cell r="L530">
            <v>36000</v>
          </cell>
        </row>
        <row r="531">
          <cell r="B531" t="str">
            <v>雨掛り部ｻﾝｼ面台　ｳﾚﾀﾝ塗膜防水 ﾌｯ素ﾄｯﾌﾟｺｰﾄ</v>
          </cell>
          <cell r="D531" t="str">
            <v/>
          </cell>
          <cell r="E531" t="str">
            <v>ｍ</v>
          </cell>
          <cell r="F531">
            <v>17.5</v>
          </cell>
          <cell r="G531">
            <v>3380</v>
          </cell>
          <cell r="H531">
            <v>59150</v>
          </cell>
          <cell r="I531" t="str">
            <v xml:space="preserve">  175 ｍ</v>
          </cell>
          <cell r="J531">
            <v>17.5</v>
          </cell>
          <cell r="K531">
            <v>2400</v>
          </cell>
          <cell r="L531">
            <v>42000</v>
          </cell>
        </row>
        <row r="532">
          <cell r="B532" t="str">
            <v>集会室棟ｻﾝｼ面台　ｳﾚﾀﾝ塗膜防水 ﾌｯ素ﾄｯﾌﾟｺｰﾄ</v>
          </cell>
          <cell r="D532" t="str">
            <v/>
          </cell>
          <cell r="E532" t="str">
            <v>ｍ</v>
          </cell>
          <cell r="F532">
            <v>1</v>
          </cell>
          <cell r="G532">
            <v>3380</v>
          </cell>
          <cell r="H532">
            <v>3380</v>
          </cell>
          <cell r="I532" t="str">
            <v xml:space="preserve">  10.1 ｍ</v>
          </cell>
          <cell r="J532">
            <v>1</v>
          </cell>
          <cell r="K532">
            <v>2400</v>
          </cell>
          <cell r="L532">
            <v>2400</v>
          </cell>
        </row>
        <row r="533">
          <cell r="G533">
            <v>0</v>
          </cell>
          <cell r="H533">
            <v>0</v>
          </cell>
          <cell r="L533">
            <v>0</v>
          </cell>
        </row>
        <row r="534">
          <cell r="A534" t="str">
            <v>集会室棟　屋上防水　（現況：ｱｽﾌｧﾙﾄ防水 の上 玉砂利敷込み）</v>
          </cell>
          <cell r="G534">
            <v>0</v>
          </cell>
          <cell r="H534">
            <v>0</v>
          </cell>
          <cell r="L534">
            <v>0</v>
          </cell>
        </row>
        <row r="535">
          <cell r="B535" t="str">
            <v>清掃・水洗</v>
          </cell>
          <cell r="E535" t="str">
            <v>㎡</v>
          </cell>
          <cell r="F535">
            <v>89</v>
          </cell>
          <cell r="G535">
            <v>110</v>
          </cell>
          <cell r="H535">
            <v>9790</v>
          </cell>
          <cell r="J535">
            <v>73</v>
          </cell>
          <cell r="K535">
            <v>80</v>
          </cell>
          <cell r="L535">
            <v>5840</v>
          </cell>
        </row>
        <row r="536">
          <cell r="B536" t="str">
            <v>不良部修正</v>
          </cell>
          <cell r="D536" t="str">
            <v>フクレ部切り開　貼り戻し</v>
          </cell>
          <cell r="E536" t="str">
            <v>㎡</v>
          </cell>
          <cell r="F536">
            <v>89</v>
          </cell>
          <cell r="G536">
            <v>280</v>
          </cell>
          <cell r="H536">
            <v>24920</v>
          </cell>
          <cell r="J536">
            <v>73</v>
          </cell>
          <cell r="K536">
            <v>200</v>
          </cell>
          <cell r="L536">
            <v>14600</v>
          </cell>
        </row>
        <row r="537">
          <cell r="B537" t="str">
            <v>ドレン廻り処理</v>
          </cell>
          <cell r="D537" t="str">
            <v>改修用ﾄﾞﾚﾝ</v>
          </cell>
          <cell r="E537" t="str">
            <v>箇所</v>
          </cell>
          <cell r="F537">
            <v>3</v>
          </cell>
          <cell r="G537">
            <v>14100</v>
          </cell>
          <cell r="H537">
            <v>42300</v>
          </cell>
          <cell r="J537">
            <v>3</v>
          </cell>
          <cell r="K537">
            <v>10000</v>
          </cell>
          <cell r="L537">
            <v>30000</v>
          </cell>
        </row>
        <row r="538">
          <cell r="B538" t="str">
            <v>平場防水　塩ビ系シート防水</v>
          </cell>
          <cell r="D538" t="str">
            <v>MIH-SGM15　絶縁工法</v>
          </cell>
          <cell r="E538" t="str">
            <v>㎡</v>
          </cell>
          <cell r="F538">
            <v>60.5</v>
          </cell>
          <cell r="G538">
            <v>4650</v>
          </cell>
          <cell r="H538">
            <v>281325</v>
          </cell>
          <cell r="J538">
            <v>60.5</v>
          </cell>
          <cell r="K538">
            <v>3300</v>
          </cell>
          <cell r="L538">
            <v>199650</v>
          </cell>
        </row>
        <row r="539">
          <cell r="B539" t="str">
            <v>立上り防水　塩ビ系シート防水</v>
          </cell>
          <cell r="D539" t="str">
            <v>MIH-SGM15　接着工法</v>
          </cell>
          <cell r="E539" t="str">
            <v>㎡</v>
          </cell>
          <cell r="F539">
            <v>12.3</v>
          </cell>
          <cell r="G539">
            <v>4080</v>
          </cell>
          <cell r="H539">
            <v>50184</v>
          </cell>
          <cell r="J539">
            <v>12.3</v>
          </cell>
          <cell r="K539">
            <v>2900</v>
          </cell>
          <cell r="L539">
            <v>35670</v>
          </cell>
        </row>
        <row r="540">
          <cell r="B540" t="str">
            <v>立上ﾘ　ｺ-ﾅｰ補強</v>
          </cell>
          <cell r="E540" t="str">
            <v>ｍ</v>
          </cell>
          <cell r="F540">
            <v>41.1</v>
          </cell>
          <cell r="G540">
            <v>1550</v>
          </cell>
          <cell r="H540">
            <v>63705</v>
          </cell>
          <cell r="J540">
            <v>41.1</v>
          </cell>
          <cell r="K540">
            <v>1100</v>
          </cell>
          <cell r="L540">
            <v>45210</v>
          </cell>
        </row>
        <row r="541">
          <cell r="B541" t="str">
            <v>防水端末押ェ金物</v>
          </cell>
          <cell r="D541" t="str">
            <v>アルミ製アングル</v>
          </cell>
          <cell r="E541" t="str">
            <v>ｍ</v>
          </cell>
          <cell r="F541">
            <v>41.1</v>
          </cell>
          <cell r="G541">
            <v>1260</v>
          </cell>
          <cell r="H541">
            <v>51786</v>
          </cell>
          <cell r="J541">
            <v>41.1</v>
          </cell>
          <cell r="K541">
            <v>900</v>
          </cell>
          <cell r="L541">
            <v>36990</v>
          </cell>
        </row>
        <row r="542">
          <cell r="B542" t="str">
            <v>端末シーリング</v>
          </cell>
          <cell r="E542" t="str">
            <v>ｍ</v>
          </cell>
          <cell r="F542">
            <v>41.1</v>
          </cell>
          <cell r="G542">
            <v>560</v>
          </cell>
          <cell r="H542">
            <v>23016</v>
          </cell>
          <cell r="J542">
            <v>41.1</v>
          </cell>
          <cell r="K542">
            <v>400</v>
          </cell>
          <cell r="L542">
            <v>16440</v>
          </cell>
        </row>
        <row r="543">
          <cell r="B543" t="str">
            <v>脱気塔設置</v>
          </cell>
          <cell r="E543" t="str">
            <v>箇所</v>
          </cell>
          <cell r="F543">
            <v>2</v>
          </cell>
          <cell r="G543">
            <v>11280</v>
          </cell>
          <cell r="H543">
            <v>22560</v>
          </cell>
          <cell r="J543">
            <v>2</v>
          </cell>
          <cell r="K543">
            <v>8000</v>
          </cell>
          <cell r="L543">
            <v>16000</v>
          </cell>
        </row>
        <row r="544">
          <cell r="B544" t="str">
            <v>　同上　廻り処理</v>
          </cell>
          <cell r="E544" t="str">
            <v>箇所</v>
          </cell>
          <cell r="F544">
            <v>2</v>
          </cell>
          <cell r="G544">
            <v>1410</v>
          </cell>
          <cell r="H544">
            <v>2820</v>
          </cell>
          <cell r="J544">
            <v>2</v>
          </cell>
          <cell r="K544">
            <v>1000</v>
          </cell>
          <cell r="L544">
            <v>2000</v>
          </cell>
        </row>
        <row r="545">
          <cell r="B545" t="str">
            <v>笠木　ｳﾚﾀﾝ塗膜防水 ﾌｯ素ﾄｯﾌﾟｺｰﾄ</v>
          </cell>
          <cell r="D545" t="str">
            <v>糸=400</v>
          </cell>
          <cell r="E545" t="str">
            <v>ｍ</v>
          </cell>
          <cell r="F545">
            <v>39.1</v>
          </cell>
          <cell r="G545">
            <v>2030</v>
          </cell>
          <cell r="H545">
            <v>79373</v>
          </cell>
          <cell r="I545" t="str">
            <v xml:space="preserve">  15.6 ㎡</v>
          </cell>
          <cell r="J545">
            <v>39.1</v>
          </cell>
          <cell r="K545">
            <v>1440</v>
          </cell>
          <cell r="L545">
            <v>56304</v>
          </cell>
          <cell r="N545" t="str">
            <v>糸=</v>
          </cell>
          <cell r="O545">
            <v>400</v>
          </cell>
        </row>
        <row r="546">
          <cell r="B546" t="str">
            <v>アゴ　ｳﾚﾀﾝ塗膜防水 ﾌｯ素ﾄｯﾌﾟｺｰﾄ</v>
          </cell>
          <cell r="D546" t="str">
            <v>糸=250</v>
          </cell>
          <cell r="E546" t="str">
            <v>ｍ</v>
          </cell>
          <cell r="F546">
            <v>2.1</v>
          </cell>
          <cell r="G546">
            <v>1190</v>
          </cell>
          <cell r="H546">
            <v>2499</v>
          </cell>
          <cell r="I546" t="str">
            <v xml:space="preserve">  0.5 ㎡</v>
          </cell>
          <cell r="J546">
            <v>2.1</v>
          </cell>
          <cell r="K546">
            <v>850</v>
          </cell>
          <cell r="L546">
            <v>1785</v>
          </cell>
          <cell r="N546" t="str">
            <v>糸=</v>
          </cell>
          <cell r="O546">
            <v>250</v>
          </cell>
        </row>
        <row r="547">
          <cell r="G547">
            <v>0</v>
          </cell>
          <cell r="H547">
            <v>0</v>
          </cell>
          <cell r="L547">
            <v>0</v>
          </cell>
        </row>
        <row r="548">
          <cell r="A548" t="str">
            <v>庇　他 防水</v>
          </cell>
          <cell r="G548">
            <v>0</v>
          </cell>
          <cell r="H548">
            <v>0</v>
          </cell>
          <cell r="L548">
            <v>0</v>
          </cell>
        </row>
        <row r="549">
          <cell r="B549" t="str">
            <v>下地処理</v>
          </cell>
          <cell r="D549" t="str">
            <v>ケレン・清掃</v>
          </cell>
          <cell r="E549" t="str">
            <v>㎡</v>
          </cell>
          <cell r="F549">
            <v>10.5</v>
          </cell>
          <cell r="G549">
            <v>280</v>
          </cell>
          <cell r="H549">
            <v>2940</v>
          </cell>
          <cell r="J549">
            <v>10.5</v>
          </cell>
          <cell r="K549">
            <v>200</v>
          </cell>
          <cell r="L549">
            <v>2100</v>
          </cell>
        </row>
        <row r="550">
          <cell r="B550" t="str">
            <v>庇天端　ｳﾚﾀﾝ塗膜防水 ﾌｯ素ﾄｯﾌﾟｺｰﾄ</v>
          </cell>
          <cell r="E550" t="str">
            <v>㎡</v>
          </cell>
          <cell r="F550">
            <v>10.5</v>
          </cell>
          <cell r="G550">
            <v>3380</v>
          </cell>
          <cell r="H550">
            <v>35490</v>
          </cell>
          <cell r="J550">
            <v>10.5</v>
          </cell>
          <cell r="K550">
            <v>2400</v>
          </cell>
          <cell r="L550">
            <v>25200</v>
          </cell>
        </row>
        <row r="551">
          <cell r="G551">
            <v>0</v>
          </cell>
        </row>
        <row r="552">
          <cell r="G552">
            <v>0</v>
          </cell>
          <cell r="H552">
            <v>0</v>
          </cell>
          <cell r="L552">
            <v>0</v>
          </cell>
        </row>
        <row r="553">
          <cell r="A553" t="str">
            <v>集会室　小庇防水</v>
          </cell>
          <cell r="G553">
            <v>0</v>
          </cell>
          <cell r="H553">
            <v>0</v>
          </cell>
          <cell r="L553">
            <v>0</v>
          </cell>
        </row>
        <row r="554">
          <cell r="B554" t="str">
            <v>下地調整</v>
          </cell>
          <cell r="D554" t="str">
            <v>ケレン清掃</v>
          </cell>
          <cell r="E554" t="str">
            <v>㎡</v>
          </cell>
          <cell r="F554">
            <v>3</v>
          </cell>
          <cell r="G554">
            <v>110</v>
          </cell>
          <cell r="H554">
            <v>330</v>
          </cell>
          <cell r="J554">
            <v>3</v>
          </cell>
          <cell r="K554">
            <v>80</v>
          </cell>
          <cell r="L554">
            <v>240</v>
          </cell>
        </row>
        <row r="555">
          <cell r="B555" t="str">
            <v>下地補修</v>
          </cell>
          <cell r="D555" t="str">
            <v>ひび割れ、浮き補修</v>
          </cell>
          <cell r="E555" t="str">
            <v>㎡</v>
          </cell>
          <cell r="F555">
            <v>3</v>
          </cell>
          <cell r="G555">
            <v>280</v>
          </cell>
          <cell r="H555">
            <v>840</v>
          </cell>
          <cell r="J555">
            <v>3</v>
          </cell>
          <cell r="K555">
            <v>200</v>
          </cell>
          <cell r="L555">
            <v>600</v>
          </cell>
        </row>
        <row r="556">
          <cell r="B556" t="str">
            <v>天端　ｳﾚﾀﾝ塗膜防水 ﾌｯ素ﾄｯﾌﾟｺｰﾄ</v>
          </cell>
          <cell r="E556" t="str">
            <v>㎡</v>
          </cell>
          <cell r="F556">
            <v>3</v>
          </cell>
          <cell r="G556">
            <v>3380</v>
          </cell>
          <cell r="H556">
            <v>10140</v>
          </cell>
          <cell r="J556">
            <v>3</v>
          </cell>
          <cell r="K556">
            <v>2400</v>
          </cell>
          <cell r="L556">
            <v>7200</v>
          </cell>
        </row>
        <row r="557">
          <cell r="G557">
            <v>0</v>
          </cell>
          <cell r="H557">
            <v>0</v>
          </cell>
          <cell r="L557">
            <v>0</v>
          </cell>
        </row>
        <row r="558">
          <cell r="A558" t="str">
            <v>ゴミ置場　屋上　（現況：ｳﾚﾀﾝ塗膜防水 の上 玉砂利敷込み）</v>
          </cell>
          <cell r="G558">
            <v>0</v>
          </cell>
          <cell r="H558">
            <v>0</v>
          </cell>
          <cell r="L558">
            <v>0</v>
          </cell>
        </row>
        <row r="559">
          <cell r="B559" t="str">
            <v>下地調整</v>
          </cell>
          <cell r="D559" t="str">
            <v>ケレン清掃</v>
          </cell>
          <cell r="E559" t="str">
            <v>㎡</v>
          </cell>
          <cell r="F559">
            <v>53.5</v>
          </cell>
          <cell r="G559">
            <v>110</v>
          </cell>
          <cell r="H559">
            <v>5885</v>
          </cell>
          <cell r="J559">
            <v>46.1</v>
          </cell>
          <cell r="K559">
            <v>80</v>
          </cell>
          <cell r="L559">
            <v>3688</v>
          </cell>
        </row>
        <row r="560">
          <cell r="B560" t="str">
            <v>下地補修</v>
          </cell>
          <cell r="D560" t="str">
            <v>ひび割れ、浮き補修</v>
          </cell>
          <cell r="E560" t="str">
            <v>㎡</v>
          </cell>
          <cell r="F560">
            <v>53.5</v>
          </cell>
          <cell r="G560">
            <v>280</v>
          </cell>
          <cell r="H560">
            <v>14980</v>
          </cell>
          <cell r="J560">
            <v>46.1</v>
          </cell>
          <cell r="K560">
            <v>200</v>
          </cell>
          <cell r="L560">
            <v>9220</v>
          </cell>
        </row>
        <row r="561">
          <cell r="B561" t="str">
            <v>床　塩ビ系シート防水</v>
          </cell>
          <cell r="D561" t="str">
            <v>MIH-SGM15　絶縁工法</v>
          </cell>
          <cell r="E561" t="str">
            <v>㎡</v>
          </cell>
          <cell r="F561">
            <v>46.1</v>
          </cell>
          <cell r="G561">
            <v>4650</v>
          </cell>
          <cell r="H561">
            <v>214365</v>
          </cell>
          <cell r="J561">
            <v>46.1</v>
          </cell>
          <cell r="K561">
            <v>3300</v>
          </cell>
          <cell r="L561">
            <v>152130</v>
          </cell>
        </row>
        <row r="562">
          <cell r="B562" t="str">
            <v>笠木 　塩ビ系シート防水</v>
          </cell>
          <cell r="D562" t="str">
            <v>MIH-SGM15　絶縁工法　　糸=250</v>
          </cell>
          <cell r="E562" t="str">
            <v>ｍ</v>
          </cell>
          <cell r="F562">
            <v>29.6</v>
          </cell>
          <cell r="G562">
            <v>4080</v>
          </cell>
          <cell r="H562">
            <v>120768</v>
          </cell>
          <cell r="I562" t="str">
            <v xml:space="preserve">  7.4 ㎡</v>
          </cell>
          <cell r="J562">
            <v>29.6</v>
          </cell>
          <cell r="K562">
            <v>2900</v>
          </cell>
          <cell r="L562">
            <v>85840</v>
          </cell>
          <cell r="N562" t="str">
            <v>糸=</v>
          </cell>
          <cell r="O562">
            <v>250</v>
          </cell>
        </row>
        <row r="563">
          <cell r="B563" t="str">
            <v>ﾄﾞﾚﾝ処理</v>
          </cell>
          <cell r="D563" t="str">
            <v>改修用ﾄﾞﾚﾝ</v>
          </cell>
          <cell r="E563" t="str">
            <v>箇所</v>
          </cell>
          <cell r="F563">
            <v>2</v>
          </cell>
          <cell r="G563">
            <v>14100</v>
          </cell>
          <cell r="H563">
            <v>28200</v>
          </cell>
          <cell r="J563">
            <v>2</v>
          </cell>
          <cell r="K563">
            <v>10000</v>
          </cell>
          <cell r="L563">
            <v>20000</v>
          </cell>
        </row>
        <row r="564">
          <cell r="H564">
            <v>0</v>
          </cell>
          <cell r="L564">
            <v>0</v>
          </cell>
        </row>
        <row r="565">
          <cell r="H565">
            <v>0</v>
          </cell>
          <cell r="L565">
            <v>0</v>
          </cell>
        </row>
        <row r="566">
          <cell r="H566">
            <v>0</v>
          </cell>
          <cell r="L566">
            <v>0</v>
          </cell>
        </row>
        <row r="567">
          <cell r="H567">
            <v>0</v>
          </cell>
          <cell r="L567">
            <v>0</v>
          </cell>
        </row>
        <row r="573">
          <cell r="H573">
            <v>0</v>
          </cell>
          <cell r="L573">
            <v>0</v>
          </cell>
        </row>
        <row r="574">
          <cell r="D574" t="str">
            <v>７.屋上防水工事</v>
          </cell>
          <cell r="G574" t="str">
            <v>小    計</v>
          </cell>
          <cell r="H574">
            <v>17915795</v>
          </cell>
          <cell r="K574" t="str">
            <v>小    計</v>
          </cell>
          <cell r="L574">
            <v>12658747</v>
          </cell>
        </row>
        <row r="575">
          <cell r="A575" t="str">
            <v>８.ﾊﾞﾙｺﾆｰ防水工事</v>
          </cell>
        </row>
        <row r="576">
          <cell r="H576">
            <v>0</v>
          </cell>
          <cell r="L576">
            <v>0</v>
          </cell>
        </row>
        <row r="577">
          <cell r="A577" t="str">
            <v>（ﾊﾞﾙｺﾆｰ関係）　（現況：ｳﾚﾀﾝ塗膜防水）</v>
          </cell>
          <cell r="H577">
            <v>0</v>
          </cell>
          <cell r="L577">
            <v>0</v>
          </cell>
        </row>
        <row r="578">
          <cell r="B578" t="str">
            <v>下地調整</v>
          </cell>
          <cell r="D578" t="str">
            <v>ケレン清掃</v>
          </cell>
          <cell r="E578" t="str">
            <v>㎡</v>
          </cell>
          <cell r="F578">
            <v>1663</v>
          </cell>
          <cell r="G578">
            <v>110</v>
          </cell>
          <cell r="H578">
            <v>182930</v>
          </cell>
          <cell r="J578">
            <v>1148</v>
          </cell>
          <cell r="K578">
            <v>80</v>
          </cell>
          <cell r="L578">
            <v>91840</v>
          </cell>
        </row>
        <row r="579">
          <cell r="B579" t="str">
            <v>下地補修</v>
          </cell>
          <cell r="D579" t="str">
            <v>ひび割れ、浮き補修</v>
          </cell>
          <cell r="E579" t="str">
            <v>㎡</v>
          </cell>
          <cell r="F579">
            <v>1663</v>
          </cell>
          <cell r="G579">
            <v>280</v>
          </cell>
          <cell r="H579">
            <v>465640</v>
          </cell>
          <cell r="J579">
            <v>1148</v>
          </cell>
          <cell r="K579">
            <v>200</v>
          </cell>
          <cell r="L579">
            <v>229600</v>
          </cell>
        </row>
        <row r="580">
          <cell r="B580" t="str">
            <v>床 塩ﾋﾞｼｰﾄ貼り</v>
          </cell>
          <cell r="D580" t="str">
            <v>ﾀﾌｽﾘｯﾌﾟ QA程度</v>
          </cell>
          <cell r="E580" t="str">
            <v>㎡</v>
          </cell>
          <cell r="F580">
            <v>1148</v>
          </cell>
          <cell r="G580">
            <v>3380</v>
          </cell>
          <cell r="H580">
            <v>3880240</v>
          </cell>
          <cell r="J580">
            <v>1148</v>
          </cell>
          <cell r="K580">
            <v>2400</v>
          </cell>
          <cell r="L580">
            <v>2755200</v>
          </cell>
        </row>
        <row r="581">
          <cell r="B581" t="str">
            <v>端末ｼｰﾘﾝｸﾞ</v>
          </cell>
          <cell r="D581" t="str">
            <v>ｴﾎﾟｼｰﾙ</v>
          </cell>
          <cell r="E581" t="str">
            <v>ｍ</v>
          </cell>
          <cell r="F581">
            <v>2215</v>
          </cell>
          <cell r="G581">
            <v>390</v>
          </cell>
          <cell r="H581">
            <v>863850</v>
          </cell>
          <cell r="J581">
            <v>2215</v>
          </cell>
          <cell r="K581">
            <v>280</v>
          </cell>
          <cell r="L581">
            <v>620200</v>
          </cell>
        </row>
        <row r="582">
          <cell r="G582">
            <v>0</v>
          </cell>
          <cell r="H582">
            <v>0</v>
          </cell>
          <cell r="L582">
            <v>0</v>
          </cell>
        </row>
        <row r="583">
          <cell r="B583" t="str">
            <v>巾木 ｳﾚﾀﾝ塗膜防水 ﾌｯ素ﾄｯﾌﾟｺｰﾄ</v>
          </cell>
          <cell r="D583" t="str">
            <v>H=100</v>
          </cell>
          <cell r="E583" t="str">
            <v>ｍ</v>
          </cell>
          <cell r="F583">
            <v>491</v>
          </cell>
          <cell r="G583">
            <v>770</v>
          </cell>
          <cell r="H583">
            <v>378070</v>
          </cell>
          <cell r="I583" t="str">
            <v xml:space="preserve">  49.1 ㎡</v>
          </cell>
          <cell r="J583">
            <v>491</v>
          </cell>
          <cell r="K583">
            <v>550</v>
          </cell>
          <cell r="L583">
            <v>270050</v>
          </cell>
          <cell r="N583" t="str">
            <v>H=</v>
          </cell>
          <cell r="O583">
            <v>100</v>
          </cell>
        </row>
        <row r="584">
          <cell r="B584" t="str">
            <v>面台 ｳﾚﾀﾝ塗膜防水 ﾌｯ素ﾄｯﾌﾟｺｰﾄ</v>
          </cell>
          <cell r="D584" t="str">
            <v>糸=130</v>
          </cell>
          <cell r="E584" t="str">
            <v>ｍ</v>
          </cell>
          <cell r="F584">
            <v>593</v>
          </cell>
          <cell r="G584">
            <v>980</v>
          </cell>
          <cell r="H584">
            <v>581140</v>
          </cell>
          <cell r="I584" t="str">
            <v xml:space="preserve">  77.1 ㎡</v>
          </cell>
          <cell r="J584">
            <v>593</v>
          </cell>
          <cell r="K584">
            <v>700</v>
          </cell>
          <cell r="L584">
            <v>415100</v>
          </cell>
          <cell r="N584" t="str">
            <v>糸=</v>
          </cell>
          <cell r="O584">
            <v>130</v>
          </cell>
        </row>
        <row r="585">
          <cell r="B585" t="str">
            <v>巾木付排水溝 ｳﾚﾀﾝ塗膜防水 ﾌｯ素ﾄｯﾌﾟｺｰﾄ</v>
          </cell>
          <cell r="D585" t="str">
            <v>糸=230</v>
          </cell>
          <cell r="E585" t="str">
            <v>ｍ</v>
          </cell>
          <cell r="F585">
            <v>428</v>
          </cell>
          <cell r="G585">
            <v>1190</v>
          </cell>
          <cell r="H585">
            <v>509320</v>
          </cell>
          <cell r="I585" t="str">
            <v xml:space="preserve">  98.4 ㎡</v>
          </cell>
          <cell r="J585">
            <v>428</v>
          </cell>
          <cell r="K585">
            <v>850</v>
          </cell>
          <cell r="L585">
            <v>363800</v>
          </cell>
          <cell r="N585" t="str">
            <v>糸=</v>
          </cell>
          <cell r="O585">
            <v>230</v>
          </cell>
        </row>
        <row r="586">
          <cell r="B586" t="str">
            <v>笠木付排水溝 ｳﾚﾀﾝ塗膜防水 ﾌｯ素ﾄｯﾌﾟｺｰﾄ</v>
          </cell>
          <cell r="D586" t="str">
            <v>糸=400</v>
          </cell>
          <cell r="E586" t="str">
            <v>ｍ</v>
          </cell>
          <cell r="F586">
            <v>727</v>
          </cell>
          <cell r="G586">
            <v>2030</v>
          </cell>
          <cell r="H586">
            <v>1475810</v>
          </cell>
          <cell r="I586" t="str">
            <v xml:space="preserve">  290.8 ㎡</v>
          </cell>
          <cell r="J586">
            <v>727</v>
          </cell>
          <cell r="K586">
            <v>1440</v>
          </cell>
          <cell r="L586">
            <v>1046880</v>
          </cell>
          <cell r="N586" t="str">
            <v>糸=</v>
          </cell>
          <cell r="O586">
            <v>400</v>
          </cell>
        </row>
        <row r="587">
          <cell r="B587" t="str">
            <v>ﾄﾞﾚﾝ処理</v>
          </cell>
          <cell r="D587" t="str">
            <v>ケレン清掃</v>
          </cell>
          <cell r="E587" t="str">
            <v>箇所</v>
          </cell>
          <cell r="F587">
            <v>124</v>
          </cell>
          <cell r="G587">
            <v>490</v>
          </cell>
          <cell r="H587">
            <v>60760</v>
          </cell>
          <cell r="J587">
            <v>124</v>
          </cell>
          <cell r="K587">
            <v>350</v>
          </cell>
          <cell r="L587">
            <v>43400</v>
          </cell>
        </row>
        <row r="588">
          <cell r="H588">
            <v>0</v>
          </cell>
          <cell r="L588">
            <v>0</v>
          </cell>
        </row>
        <row r="589">
          <cell r="H589">
            <v>0</v>
          </cell>
          <cell r="L589">
            <v>0</v>
          </cell>
        </row>
        <row r="590">
          <cell r="H590">
            <v>0</v>
          </cell>
          <cell r="L590">
            <v>0</v>
          </cell>
        </row>
        <row r="591">
          <cell r="H591">
            <v>0</v>
          </cell>
          <cell r="L591">
            <v>0</v>
          </cell>
        </row>
        <row r="592">
          <cell r="H592">
            <v>0</v>
          </cell>
          <cell r="L592">
            <v>0</v>
          </cell>
        </row>
        <row r="593">
          <cell r="H593">
            <v>0</v>
          </cell>
          <cell r="L593">
            <v>0</v>
          </cell>
        </row>
        <row r="594">
          <cell r="H594">
            <v>0</v>
          </cell>
          <cell r="L594">
            <v>0</v>
          </cell>
        </row>
        <row r="595">
          <cell r="H595">
            <v>0</v>
          </cell>
          <cell r="L595">
            <v>0</v>
          </cell>
        </row>
        <row r="596">
          <cell r="D596" t="str">
            <v>８.ﾊﾞﾙｺﾆｰ防水工事</v>
          </cell>
          <cell r="G596" t="str">
            <v>小    計</v>
          </cell>
          <cell r="H596">
            <v>8397760</v>
          </cell>
          <cell r="K596" t="str">
            <v>小    計</v>
          </cell>
          <cell r="L596">
            <v>5836070</v>
          </cell>
        </row>
        <row r="597">
          <cell r="A597" t="str">
            <v>９.廊下階段防水工事</v>
          </cell>
        </row>
        <row r="598">
          <cell r="H598">
            <v>0</v>
          </cell>
          <cell r="L598">
            <v>0</v>
          </cell>
        </row>
        <row r="599">
          <cell r="A599" t="str">
            <v>（廊下 関係）　　（現況：長尺塩ビシート貼り）</v>
          </cell>
          <cell r="H599">
            <v>0</v>
          </cell>
          <cell r="L599">
            <v>0</v>
          </cell>
        </row>
        <row r="600">
          <cell r="B600" t="str">
            <v>下地調整</v>
          </cell>
          <cell r="D600" t="str">
            <v>ケレン清掃</v>
          </cell>
          <cell r="E600" t="str">
            <v>㎡</v>
          </cell>
          <cell r="F600">
            <v>1511</v>
          </cell>
          <cell r="G600" t="str">
            <v>　今回不要</v>
          </cell>
          <cell r="H600" t="str">
            <v>ーーー</v>
          </cell>
          <cell r="J600">
            <v>1136</v>
          </cell>
          <cell r="K600" t="str">
            <v>　今回不要</v>
          </cell>
          <cell r="L600" t="str">
            <v>ーーー</v>
          </cell>
        </row>
        <row r="601">
          <cell r="B601" t="str">
            <v>下地補修</v>
          </cell>
          <cell r="D601" t="str">
            <v>ひび割れ、浮き補修</v>
          </cell>
          <cell r="E601" t="str">
            <v>㎡</v>
          </cell>
          <cell r="F601">
            <v>1511</v>
          </cell>
          <cell r="G601" t="str">
            <v>　今回不要</v>
          </cell>
          <cell r="H601" t="str">
            <v>ーーー</v>
          </cell>
          <cell r="J601">
            <v>1136</v>
          </cell>
          <cell r="K601" t="str">
            <v>　今回不要</v>
          </cell>
          <cell r="L601" t="str">
            <v>ーーー</v>
          </cell>
        </row>
        <row r="602">
          <cell r="B602" t="str">
            <v>廊下 床塩ﾋﾞｼｰﾄ貼り</v>
          </cell>
          <cell r="D602" t="str">
            <v>ﾀﾌｽﾘｯﾌﾟ QA程度</v>
          </cell>
          <cell r="E602" t="str">
            <v>㎡</v>
          </cell>
          <cell r="F602">
            <v>1136</v>
          </cell>
          <cell r="G602" t="str">
            <v>　今回不要</v>
          </cell>
          <cell r="H602" t="str">
            <v>ーーー</v>
          </cell>
          <cell r="J602">
            <v>1136</v>
          </cell>
          <cell r="K602" t="str">
            <v>　今回不要</v>
          </cell>
          <cell r="L602" t="str">
            <v>ーーー</v>
          </cell>
        </row>
        <row r="603">
          <cell r="B603" t="str">
            <v>端末ｼｰﾘﾝｸﾞ</v>
          </cell>
          <cell r="D603" t="str">
            <v>ｴﾎﾟｼｰﾙ</v>
          </cell>
          <cell r="E603" t="str">
            <v>ｍ</v>
          </cell>
          <cell r="F603">
            <v>1846</v>
          </cell>
          <cell r="G603" t="str">
            <v>　今回不要</v>
          </cell>
          <cell r="H603" t="str">
            <v>ーーー</v>
          </cell>
          <cell r="J603">
            <v>1846</v>
          </cell>
          <cell r="K603" t="str">
            <v>　今回不要</v>
          </cell>
          <cell r="L603" t="str">
            <v>ーーー</v>
          </cell>
        </row>
        <row r="604">
          <cell r="H604">
            <v>0</v>
          </cell>
          <cell r="L604">
            <v>0</v>
          </cell>
        </row>
        <row r="605">
          <cell r="B605" t="str">
            <v>下地調整</v>
          </cell>
          <cell r="E605" t="str">
            <v>㎡</v>
          </cell>
          <cell r="F605">
            <v>375</v>
          </cell>
          <cell r="G605">
            <v>110</v>
          </cell>
          <cell r="H605">
            <v>41250</v>
          </cell>
          <cell r="J605">
            <v>0</v>
          </cell>
          <cell r="K605">
            <v>80</v>
          </cell>
          <cell r="L605">
            <v>0</v>
          </cell>
        </row>
        <row r="606">
          <cell r="B606" t="str">
            <v>下地補修</v>
          </cell>
          <cell r="D606" t="str">
            <v>ひび割れ、浮き補修</v>
          </cell>
          <cell r="E606" t="str">
            <v>㎡</v>
          </cell>
          <cell r="F606">
            <v>375</v>
          </cell>
          <cell r="G606">
            <v>280</v>
          </cell>
          <cell r="H606">
            <v>105000</v>
          </cell>
          <cell r="J606">
            <v>0</v>
          </cell>
          <cell r="K606">
            <v>200</v>
          </cell>
          <cell r="L606">
            <v>0</v>
          </cell>
        </row>
        <row r="607">
          <cell r="B607" t="str">
            <v>巾木 ｳﾚﾀﾝ塗膜防水　ﾄｯﾌﾟｺｰﾄ</v>
          </cell>
          <cell r="D607" t="str">
            <v>H=100+50</v>
          </cell>
          <cell r="E607" t="str">
            <v>ｍ</v>
          </cell>
          <cell r="F607">
            <v>970</v>
          </cell>
          <cell r="G607">
            <v>980</v>
          </cell>
          <cell r="H607">
            <v>950600</v>
          </cell>
          <cell r="I607" t="str">
            <v xml:space="preserve">  97 ㎡</v>
          </cell>
          <cell r="J607">
            <v>970</v>
          </cell>
          <cell r="K607">
            <v>700</v>
          </cell>
          <cell r="L607">
            <v>679000</v>
          </cell>
          <cell r="N607" t="str">
            <v>H=</v>
          </cell>
          <cell r="O607">
            <v>100</v>
          </cell>
        </row>
        <row r="608">
          <cell r="B608" t="str">
            <v>巾木付排水溝 ｳﾚﾀﾝ塗膜防水</v>
          </cell>
          <cell r="D608" t="str">
            <v>糸=350+50</v>
          </cell>
          <cell r="E608" t="str">
            <v>ｍ</v>
          </cell>
          <cell r="F608">
            <v>748</v>
          </cell>
          <cell r="G608">
            <v>2030</v>
          </cell>
          <cell r="H608">
            <v>1518440</v>
          </cell>
          <cell r="I608" t="str">
            <v xml:space="preserve">  261.8 ㎡</v>
          </cell>
          <cell r="J608">
            <v>748</v>
          </cell>
          <cell r="K608">
            <v>1440</v>
          </cell>
          <cell r="L608">
            <v>1077120</v>
          </cell>
          <cell r="N608" t="str">
            <v>糸=</v>
          </cell>
          <cell r="O608">
            <v>350</v>
          </cell>
        </row>
        <row r="609">
          <cell r="B609" t="str">
            <v>笠木付排水溝 ｳﾚﾀﾝ塗膜防水</v>
          </cell>
          <cell r="D609" t="str">
            <v>糸=485+50</v>
          </cell>
          <cell r="E609" t="str">
            <v>ｍ</v>
          </cell>
          <cell r="F609">
            <v>30.9</v>
          </cell>
          <cell r="G609">
            <v>2250</v>
          </cell>
          <cell r="H609">
            <v>69525</v>
          </cell>
          <cell r="I609" t="str">
            <v xml:space="preserve">  15 ㎡</v>
          </cell>
          <cell r="J609">
            <v>30.9</v>
          </cell>
          <cell r="K609">
            <v>1600</v>
          </cell>
          <cell r="L609">
            <v>49440</v>
          </cell>
          <cell r="N609" t="str">
            <v>糸=</v>
          </cell>
          <cell r="O609">
            <v>485</v>
          </cell>
        </row>
        <row r="610">
          <cell r="B610" t="str">
            <v>排水溝 ｳﾚﾀﾝ塗膜防水</v>
          </cell>
          <cell r="D610" t="str">
            <v>糸=140+50</v>
          </cell>
          <cell r="E610" t="str">
            <v>ｍ</v>
          </cell>
          <cell r="F610">
            <v>12</v>
          </cell>
          <cell r="G610">
            <v>1190</v>
          </cell>
          <cell r="H610">
            <v>14280</v>
          </cell>
          <cell r="I610" t="str">
            <v xml:space="preserve">  1.7 ㎡</v>
          </cell>
          <cell r="J610">
            <v>12</v>
          </cell>
          <cell r="K610">
            <v>850</v>
          </cell>
          <cell r="L610">
            <v>10200</v>
          </cell>
          <cell r="N610" t="str">
            <v>糸=</v>
          </cell>
          <cell r="O610">
            <v>140</v>
          </cell>
        </row>
        <row r="611">
          <cell r="B611" t="str">
            <v>ｽﾘｯﾄ部天端　ｳﾚﾀﾝ塗膜防水</v>
          </cell>
          <cell r="D611" t="str">
            <v>100×120</v>
          </cell>
          <cell r="E611" t="str">
            <v>箇所</v>
          </cell>
          <cell r="F611">
            <v>85</v>
          </cell>
          <cell r="G611">
            <v>560</v>
          </cell>
          <cell r="H611">
            <v>47600</v>
          </cell>
          <cell r="J611">
            <v>85</v>
          </cell>
          <cell r="K611">
            <v>400</v>
          </cell>
          <cell r="L611">
            <v>34000</v>
          </cell>
        </row>
        <row r="612">
          <cell r="B612" t="str">
            <v>ﾄﾞﾚﾝ処理</v>
          </cell>
          <cell r="D612" t="str">
            <v>ケレン清掃</v>
          </cell>
          <cell r="E612" t="str">
            <v>箇所</v>
          </cell>
          <cell r="F612">
            <v>83</v>
          </cell>
          <cell r="G612">
            <v>490</v>
          </cell>
          <cell r="H612">
            <v>40670</v>
          </cell>
          <cell r="J612">
            <v>83</v>
          </cell>
          <cell r="K612">
            <v>350</v>
          </cell>
          <cell r="L612">
            <v>29050</v>
          </cell>
        </row>
        <row r="613">
          <cell r="B613" t="str">
            <v>既存長尺塩ビシート　撤去</v>
          </cell>
          <cell r="E613" t="str">
            <v>㎡</v>
          </cell>
          <cell r="F613">
            <v>1136</v>
          </cell>
          <cell r="G613" t="str">
            <v>　今回無し</v>
          </cell>
          <cell r="H613" t="str">
            <v>ーーー</v>
          </cell>
          <cell r="J613">
            <v>1136</v>
          </cell>
          <cell r="K613" t="str">
            <v>　今回無し</v>
          </cell>
          <cell r="L613" t="str">
            <v>ーーー</v>
          </cell>
        </row>
        <row r="614">
          <cell r="H614">
            <v>0</v>
          </cell>
          <cell r="L614">
            <v>0</v>
          </cell>
        </row>
        <row r="615">
          <cell r="A615" t="str">
            <v>（EVﾎｰﾙ 関係）　　（現況：長尺塩ビシート貼り）</v>
          </cell>
          <cell r="H615">
            <v>0</v>
          </cell>
          <cell r="L615">
            <v>0</v>
          </cell>
        </row>
        <row r="616">
          <cell r="B616" t="str">
            <v>下地調整</v>
          </cell>
          <cell r="D616" t="str">
            <v>ケレン清掃</v>
          </cell>
          <cell r="E616" t="str">
            <v>㎡</v>
          </cell>
          <cell r="F616">
            <v>96</v>
          </cell>
          <cell r="G616" t="str">
            <v>　今回不要</v>
          </cell>
          <cell r="H616" t="str">
            <v>ーーー</v>
          </cell>
          <cell r="J616">
            <v>89</v>
          </cell>
          <cell r="K616" t="str">
            <v>　今回不要</v>
          </cell>
          <cell r="L616" t="str">
            <v>ーーー</v>
          </cell>
        </row>
        <row r="617">
          <cell r="B617" t="str">
            <v>下地補修</v>
          </cell>
          <cell r="D617" t="str">
            <v>ひび割れ、浮き補修</v>
          </cell>
          <cell r="E617" t="str">
            <v>㎡</v>
          </cell>
          <cell r="F617">
            <v>96</v>
          </cell>
          <cell r="G617" t="str">
            <v>　今回不要</v>
          </cell>
          <cell r="H617" t="str">
            <v>ーーー</v>
          </cell>
          <cell r="J617">
            <v>89</v>
          </cell>
          <cell r="K617" t="str">
            <v>　今回不要</v>
          </cell>
          <cell r="L617" t="str">
            <v>ーーー</v>
          </cell>
        </row>
        <row r="618">
          <cell r="B618" t="str">
            <v>EVﾎｰﾙ 床塩ﾋﾞｼｰﾄ貼り</v>
          </cell>
          <cell r="D618" t="str">
            <v>ﾀﾌｽﾘｯﾌﾟ QA程度</v>
          </cell>
          <cell r="E618" t="str">
            <v>㎡</v>
          </cell>
          <cell r="F618">
            <v>89.1</v>
          </cell>
          <cell r="G618" t="str">
            <v>　今回不要</v>
          </cell>
          <cell r="H618" t="str">
            <v>ーーー</v>
          </cell>
          <cell r="J618">
            <v>89.1</v>
          </cell>
          <cell r="K618" t="str">
            <v>　今回不要</v>
          </cell>
          <cell r="L618" t="str">
            <v>ーーー</v>
          </cell>
        </row>
        <row r="619">
          <cell r="B619" t="str">
            <v>端末ｼｰﾘﾝｸﾞ</v>
          </cell>
          <cell r="D619" t="str">
            <v>ｴﾎﾟｼｰﾙ</v>
          </cell>
          <cell r="E619" t="str">
            <v>ｍ</v>
          </cell>
          <cell r="F619">
            <v>132</v>
          </cell>
          <cell r="G619" t="str">
            <v>　今回不要</v>
          </cell>
          <cell r="H619" t="str">
            <v>ーーー</v>
          </cell>
          <cell r="J619">
            <v>132</v>
          </cell>
          <cell r="K619" t="str">
            <v>　今回不要</v>
          </cell>
          <cell r="L619" t="str">
            <v>ーーー</v>
          </cell>
        </row>
        <row r="620">
          <cell r="B620" t="str">
            <v>巾木 ｳﾚﾀﾝ塗膜防水　ﾄｯﾌﾟｺｰﾄ</v>
          </cell>
          <cell r="D620" t="str">
            <v>H=100+50  下地調整、補修共</v>
          </cell>
          <cell r="E620" t="str">
            <v>ｍ</v>
          </cell>
          <cell r="F620">
            <v>70.099999999999994</v>
          </cell>
          <cell r="G620">
            <v>1120</v>
          </cell>
          <cell r="H620">
            <v>78512</v>
          </cell>
          <cell r="I620" t="str">
            <v xml:space="preserve">  7 ㎡</v>
          </cell>
          <cell r="J620">
            <v>70.099999999999994</v>
          </cell>
          <cell r="K620">
            <v>800</v>
          </cell>
          <cell r="L620">
            <v>56079.999999999993</v>
          </cell>
          <cell r="N620" t="str">
            <v>H=</v>
          </cell>
          <cell r="O620">
            <v>100</v>
          </cell>
        </row>
        <row r="621">
          <cell r="B621" t="str">
            <v>既存長尺塩ビシート　撤去</v>
          </cell>
          <cell r="E621" t="str">
            <v>㎡</v>
          </cell>
          <cell r="F621">
            <v>1136</v>
          </cell>
          <cell r="G621" t="str">
            <v>　今回不要</v>
          </cell>
          <cell r="H621" t="str">
            <v>ーーー</v>
          </cell>
          <cell r="J621">
            <v>1136</v>
          </cell>
          <cell r="K621" t="str">
            <v>　今回不要</v>
          </cell>
          <cell r="L621" t="str">
            <v>ーーー</v>
          </cell>
        </row>
        <row r="622">
          <cell r="H622">
            <v>0</v>
          </cell>
          <cell r="L622">
            <v>0</v>
          </cell>
        </row>
        <row r="624">
          <cell r="A624" t="str">
            <v>（内部階段関係）　（現況：塗ﾘ床）</v>
          </cell>
          <cell r="H624">
            <v>0</v>
          </cell>
          <cell r="L624">
            <v>0</v>
          </cell>
        </row>
        <row r="625">
          <cell r="B625" t="str">
            <v>下地調整</v>
          </cell>
          <cell r="D625" t="str">
            <v>ケレン清掃</v>
          </cell>
          <cell r="E625" t="str">
            <v>㎡</v>
          </cell>
          <cell r="F625">
            <v>244</v>
          </cell>
          <cell r="G625">
            <v>110</v>
          </cell>
          <cell r="H625">
            <v>26840</v>
          </cell>
          <cell r="J625">
            <v>216</v>
          </cell>
          <cell r="K625">
            <v>80</v>
          </cell>
          <cell r="L625">
            <v>17280</v>
          </cell>
        </row>
        <row r="626">
          <cell r="B626" t="str">
            <v>下地補修</v>
          </cell>
          <cell r="D626" t="str">
            <v>ひび割れ、浮き補修</v>
          </cell>
          <cell r="E626" t="str">
            <v>㎡</v>
          </cell>
          <cell r="F626">
            <v>244</v>
          </cell>
          <cell r="G626">
            <v>280</v>
          </cell>
          <cell r="H626">
            <v>68320</v>
          </cell>
          <cell r="J626">
            <v>216</v>
          </cell>
          <cell r="K626">
            <v>200</v>
          </cell>
          <cell r="L626">
            <v>43200</v>
          </cell>
        </row>
        <row r="627">
          <cell r="B627" t="str">
            <v>床 塩ﾋﾞｼｰﾄ貼り</v>
          </cell>
          <cell r="D627" t="str">
            <v>ﾀﾌｽﾘｯﾌﾟ QA程度</v>
          </cell>
          <cell r="E627" t="str">
            <v>㎡</v>
          </cell>
          <cell r="F627">
            <v>92.1</v>
          </cell>
          <cell r="G627">
            <v>2960</v>
          </cell>
          <cell r="H627">
            <v>272616</v>
          </cell>
          <cell r="J627">
            <v>92.1</v>
          </cell>
          <cell r="K627">
            <v>2100</v>
          </cell>
          <cell r="L627">
            <v>193410</v>
          </cell>
          <cell r="N627" t="str">
            <v>D=</v>
          </cell>
          <cell r="O627" t="str">
            <v>W=</v>
          </cell>
        </row>
        <row r="628">
          <cell r="B628" t="str">
            <v>床 塩ﾋﾞｼｰﾄ貼り　12F～PH</v>
          </cell>
          <cell r="D628" t="str">
            <v>ﾀﾌｽﾘｯﾌﾟ QA程度</v>
          </cell>
          <cell r="E628" t="str">
            <v>㎡</v>
          </cell>
          <cell r="F628">
            <v>5.6</v>
          </cell>
          <cell r="G628">
            <v>2960</v>
          </cell>
          <cell r="H628">
            <v>16576</v>
          </cell>
          <cell r="J628">
            <v>5.6</v>
          </cell>
          <cell r="K628">
            <v>2100</v>
          </cell>
          <cell r="L628">
            <v>11760</v>
          </cell>
          <cell r="N628" t="str">
            <v>D=</v>
          </cell>
          <cell r="O628" t="str">
            <v>W=</v>
          </cell>
        </row>
        <row r="629">
          <cell r="B629" t="str">
            <v>踏面 階段用塩ﾋﾞｼｰﾄ貼り</v>
          </cell>
          <cell r="D629" t="str">
            <v>ﾀｷｽﾃｯﾌﾟ　　W=1270 x D=270</v>
          </cell>
          <cell r="E629" t="str">
            <v>箇所</v>
          </cell>
          <cell r="F629">
            <v>166</v>
          </cell>
          <cell r="G629">
            <v>5210</v>
          </cell>
          <cell r="H629">
            <v>864860</v>
          </cell>
          <cell r="J629">
            <v>166</v>
          </cell>
          <cell r="K629">
            <v>3700</v>
          </cell>
          <cell r="L629">
            <v>614200</v>
          </cell>
          <cell r="N629">
            <v>270</v>
          </cell>
          <cell r="O629">
            <v>1270</v>
          </cell>
        </row>
        <row r="630">
          <cell r="B630" t="str">
            <v>踏面 階段用塩ﾋﾞｼｰﾄ貼り 12F～PH</v>
          </cell>
          <cell r="D630" t="str">
            <v>ﾀｷｽﾃｯﾌﾟ　　W=940 x D=270</v>
          </cell>
          <cell r="E630" t="str">
            <v>箇所</v>
          </cell>
          <cell r="F630">
            <v>13</v>
          </cell>
          <cell r="G630">
            <v>4080</v>
          </cell>
          <cell r="H630">
            <v>53040</v>
          </cell>
          <cell r="J630">
            <v>13</v>
          </cell>
          <cell r="K630">
            <v>2900</v>
          </cell>
          <cell r="L630">
            <v>37700</v>
          </cell>
          <cell r="N630">
            <v>270</v>
          </cell>
          <cell r="O630">
            <v>940</v>
          </cell>
        </row>
        <row r="631">
          <cell r="B631" t="str">
            <v>踏面 階段用塩ﾋﾞｼｰﾄ貼り 12F～PH</v>
          </cell>
          <cell r="D631" t="str">
            <v>ﾀｷｽﾃｯﾌﾟ　　W=1260 x D=270</v>
          </cell>
          <cell r="E631" t="str">
            <v>箇所</v>
          </cell>
          <cell r="F631">
            <v>11</v>
          </cell>
          <cell r="G631">
            <v>5210</v>
          </cell>
          <cell r="H631">
            <v>57310</v>
          </cell>
          <cell r="J631">
            <v>11</v>
          </cell>
          <cell r="K631">
            <v>3700</v>
          </cell>
          <cell r="L631">
            <v>40700</v>
          </cell>
          <cell r="N631">
            <v>270</v>
          </cell>
          <cell r="O631">
            <v>1260</v>
          </cell>
        </row>
        <row r="632">
          <cell r="B632" t="str">
            <v>床　端末ｼｰﾘﾝｸﾞ</v>
          </cell>
          <cell r="D632" t="str">
            <v>ｴﾎﾟｼｰﾙ</v>
          </cell>
          <cell r="E632" t="str">
            <v>ｍ</v>
          </cell>
          <cell r="F632">
            <v>210</v>
          </cell>
          <cell r="G632">
            <v>360</v>
          </cell>
          <cell r="H632">
            <v>75600</v>
          </cell>
          <cell r="J632">
            <v>210</v>
          </cell>
          <cell r="K632">
            <v>260</v>
          </cell>
          <cell r="L632">
            <v>54600</v>
          </cell>
        </row>
        <row r="633">
          <cell r="B633" t="str">
            <v>踏面　端末ｼｰﾘﾝｸﾞ</v>
          </cell>
          <cell r="D633" t="str">
            <v>ｴﾎﾟｼｰﾙ</v>
          </cell>
          <cell r="E633" t="str">
            <v>ｍ</v>
          </cell>
          <cell r="F633">
            <v>508</v>
          </cell>
          <cell r="G633">
            <v>450</v>
          </cell>
          <cell r="H633">
            <v>228600</v>
          </cell>
          <cell r="J633">
            <v>508</v>
          </cell>
          <cell r="K633">
            <v>320</v>
          </cell>
          <cell r="L633">
            <v>162560</v>
          </cell>
        </row>
        <row r="634">
          <cell r="B634" t="str">
            <v>梁型天端　硬質ｳﾚﾀﾝ塗装</v>
          </cell>
          <cell r="E634" t="str">
            <v>㎡</v>
          </cell>
          <cell r="F634">
            <v>22.8</v>
          </cell>
          <cell r="G634">
            <v>1690</v>
          </cell>
          <cell r="H634">
            <v>38532</v>
          </cell>
          <cell r="J634">
            <v>22.8</v>
          </cell>
          <cell r="K634">
            <v>1200</v>
          </cell>
          <cell r="L634">
            <v>27360</v>
          </cell>
        </row>
        <row r="635">
          <cell r="B635" t="str">
            <v>蹴込　硬質ｳﾚﾀﾝ塗装</v>
          </cell>
          <cell r="E635" t="str">
            <v>㎡</v>
          </cell>
          <cell r="F635">
            <v>42.1</v>
          </cell>
          <cell r="G635">
            <v>1690</v>
          </cell>
          <cell r="H635">
            <v>71149</v>
          </cell>
          <cell r="J635">
            <v>42.1</v>
          </cell>
          <cell r="K635">
            <v>1200</v>
          </cell>
          <cell r="L635">
            <v>50520</v>
          </cell>
        </row>
        <row r="636">
          <cell r="B636" t="str">
            <v>巾木　硬質ｳﾚﾀﾝ塗装</v>
          </cell>
          <cell r="D636" t="str">
            <v>H=100</v>
          </cell>
          <cell r="E636" t="str">
            <v>ｍ</v>
          </cell>
          <cell r="F636">
            <v>121.8</v>
          </cell>
          <cell r="G636">
            <v>560</v>
          </cell>
          <cell r="H636">
            <v>68208</v>
          </cell>
          <cell r="I636" t="str">
            <v xml:space="preserve">  12.2 ㎡</v>
          </cell>
          <cell r="J636">
            <v>121.8</v>
          </cell>
          <cell r="K636">
            <v>400</v>
          </cell>
          <cell r="L636">
            <v>48720</v>
          </cell>
          <cell r="N636" t="str">
            <v>H=</v>
          </cell>
          <cell r="O636">
            <v>100</v>
          </cell>
        </row>
        <row r="637">
          <cell r="B637" t="str">
            <v>ササラ　硬質ｳﾚﾀﾝ塗装</v>
          </cell>
          <cell r="D637" t="str">
            <v>Ｈ=(60～210)</v>
          </cell>
          <cell r="E637" t="str">
            <v>ｍ</v>
          </cell>
          <cell r="F637">
            <v>115.7</v>
          </cell>
          <cell r="G637">
            <v>700</v>
          </cell>
          <cell r="H637">
            <v>80990</v>
          </cell>
          <cell r="I637" t="str">
            <v xml:space="preserve">  15.6 ㎡</v>
          </cell>
          <cell r="J637">
            <v>115.7</v>
          </cell>
          <cell r="K637">
            <v>500</v>
          </cell>
          <cell r="L637">
            <v>57850</v>
          </cell>
          <cell r="N637" t="str">
            <v>H=</v>
          </cell>
          <cell r="O637">
            <v>60</v>
          </cell>
          <cell r="P637">
            <v>210</v>
          </cell>
        </row>
        <row r="638">
          <cell r="B638" t="str">
            <v>階段　ﾉﾝｽﾘｯﾌﾟ　撤去</v>
          </cell>
          <cell r="E638" t="str">
            <v>箇所</v>
          </cell>
          <cell r="F638">
            <v>166</v>
          </cell>
          <cell r="G638">
            <v>350</v>
          </cell>
          <cell r="H638">
            <v>58100</v>
          </cell>
          <cell r="J638">
            <v>166</v>
          </cell>
          <cell r="K638">
            <v>250</v>
          </cell>
          <cell r="L638">
            <v>41500</v>
          </cell>
        </row>
        <row r="639">
          <cell r="G639">
            <v>0</v>
          </cell>
          <cell r="H639">
            <v>0</v>
          </cell>
          <cell r="L639">
            <v>0</v>
          </cell>
        </row>
        <row r="640">
          <cell r="G640">
            <v>0</v>
          </cell>
        </row>
        <row r="641">
          <cell r="A641" t="str">
            <v>（外部階段床関係）　（現況：ﾓﾙﾀﾙ金鏝押ぇ部）</v>
          </cell>
          <cell r="G641">
            <v>0</v>
          </cell>
          <cell r="H641">
            <v>0</v>
          </cell>
          <cell r="L641">
            <v>0</v>
          </cell>
        </row>
        <row r="642">
          <cell r="B642" t="str">
            <v>下地調整</v>
          </cell>
          <cell r="D642" t="str">
            <v>ケレン清掃</v>
          </cell>
          <cell r="E642" t="str">
            <v>㎡</v>
          </cell>
          <cell r="F642">
            <v>9</v>
          </cell>
          <cell r="G642">
            <v>110</v>
          </cell>
          <cell r="H642">
            <v>990</v>
          </cell>
          <cell r="J642">
            <v>8</v>
          </cell>
          <cell r="K642">
            <v>80</v>
          </cell>
          <cell r="L642">
            <v>640</v>
          </cell>
        </row>
        <row r="643">
          <cell r="B643" t="str">
            <v>下地補修</v>
          </cell>
          <cell r="D643" t="str">
            <v>ひび割れ、浮き補修</v>
          </cell>
          <cell r="E643" t="str">
            <v>㎡</v>
          </cell>
          <cell r="F643">
            <v>9</v>
          </cell>
          <cell r="G643">
            <v>280</v>
          </cell>
          <cell r="H643">
            <v>2520</v>
          </cell>
          <cell r="J643">
            <v>8</v>
          </cell>
          <cell r="K643">
            <v>200</v>
          </cell>
          <cell r="L643">
            <v>1600</v>
          </cell>
        </row>
        <row r="644">
          <cell r="B644" t="str">
            <v>床塩ﾋﾞｼｰﾄ貼り</v>
          </cell>
          <cell r="D644" t="str">
            <v>ﾀﾌｽﾘｯﾌﾟ QA程度</v>
          </cell>
          <cell r="E644" t="str">
            <v>㎡</v>
          </cell>
          <cell r="F644">
            <v>7.7</v>
          </cell>
          <cell r="G644">
            <v>2960</v>
          </cell>
          <cell r="H644">
            <v>22792</v>
          </cell>
          <cell r="J644">
            <v>7.7</v>
          </cell>
          <cell r="K644">
            <v>2100</v>
          </cell>
          <cell r="L644">
            <v>16170</v>
          </cell>
        </row>
        <row r="645">
          <cell r="B645" t="str">
            <v>端末ｼｰﾘﾝｸﾞ</v>
          </cell>
          <cell r="D645" t="str">
            <v>ｴﾎﾟｼｰﾙ</v>
          </cell>
          <cell r="E645" t="str">
            <v>ｍ</v>
          </cell>
          <cell r="F645">
            <v>22.3</v>
          </cell>
          <cell r="G645">
            <v>360</v>
          </cell>
          <cell r="H645">
            <v>8028</v>
          </cell>
          <cell r="J645">
            <v>22.3</v>
          </cell>
          <cell r="K645">
            <v>260</v>
          </cell>
          <cell r="L645">
            <v>5798</v>
          </cell>
        </row>
        <row r="646">
          <cell r="B646" t="str">
            <v>笠木 ｳﾚﾀﾝ塗膜防水</v>
          </cell>
          <cell r="D646" t="str">
            <v>H=100+50</v>
          </cell>
          <cell r="E646" t="str">
            <v>ｍ</v>
          </cell>
          <cell r="F646">
            <v>11.8</v>
          </cell>
          <cell r="G646">
            <v>980</v>
          </cell>
          <cell r="H646">
            <v>11564</v>
          </cell>
          <cell r="I646" t="str">
            <v xml:space="preserve">  1.2 ㎡</v>
          </cell>
          <cell r="J646">
            <v>11.8</v>
          </cell>
          <cell r="K646">
            <v>700</v>
          </cell>
          <cell r="L646">
            <v>8260</v>
          </cell>
          <cell r="N646" t="str">
            <v>H=</v>
          </cell>
          <cell r="O646">
            <v>100</v>
          </cell>
        </row>
        <row r="647">
          <cell r="H647">
            <v>0</v>
          </cell>
          <cell r="L647">
            <v>0</v>
          </cell>
        </row>
        <row r="648">
          <cell r="A648" t="str">
            <v>（外部鉄骨階段関係）　既存シート（厚ｺﾞﾑ）の下に水が入っています検討して下さい</v>
          </cell>
          <cell r="H648">
            <v>0</v>
          </cell>
          <cell r="L648">
            <v>0</v>
          </cell>
        </row>
        <row r="649">
          <cell r="B649" t="str">
            <v>下地調整</v>
          </cell>
          <cell r="D649" t="str">
            <v>ケレン清掃</v>
          </cell>
          <cell r="E649" t="str">
            <v>㎡</v>
          </cell>
          <cell r="F649">
            <v>256</v>
          </cell>
          <cell r="G649" t="str">
            <v>　今回不要</v>
          </cell>
          <cell r="H649" t="str">
            <v>ーーー</v>
          </cell>
          <cell r="J649">
            <v>256</v>
          </cell>
          <cell r="K649" t="str">
            <v>　今回不要</v>
          </cell>
          <cell r="L649" t="str">
            <v>ーーー</v>
          </cell>
        </row>
        <row r="650">
          <cell r="B650" t="str">
            <v>下地補修</v>
          </cell>
          <cell r="D650" t="str">
            <v>ひび割れ、浮き補修</v>
          </cell>
          <cell r="E650" t="str">
            <v>㎡</v>
          </cell>
          <cell r="F650">
            <v>256</v>
          </cell>
          <cell r="G650" t="str">
            <v>　今回不要</v>
          </cell>
          <cell r="H650" t="str">
            <v>ーーー</v>
          </cell>
          <cell r="J650">
            <v>256</v>
          </cell>
          <cell r="K650" t="str">
            <v>　今回不要</v>
          </cell>
          <cell r="L650" t="str">
            <v>ーーー</v>
          </cell>
        </row>
        <row r="651">
          <cell r="B651" t="str">
            <v>床 塩ﾋﾞｼｰﾄ貼り</v>
          </cell>
          <cell r="D651" t="str">
            <v>ﾀﾌｽﾘｯﾌﾟ QA程度</v>
          </cell>
          <cell r="E651" t="str">
            <v>㎡</v>
          </cell>
          <cell r="F651">
            <v>184</v>
          </cell>
          <cell r="G651" t="str">
            <v>　今回不要</v>
          </cell>
          <cell r="H651" t="str">
            <v>ーーー</v>
          </cell>
          <cell r="J651">
            <v>184</v>
          </cell>
          <cell r="K651" t="str">
            <v>　今回不要</v>
          </cell>
          <cell r="L651" t="str">
            <v>ーーー</v>
          </cell>
          <cell r="N651" t="str">
            <v>D=</v>
          </cell>
          <cell r="O651" t="str">
            <v>W=</v>
          </cell>
        </row>
        <row r="652">
          <cell r="B652" t="str">
            <v>踏面 階段用塩ﾋﾞｼｰﾄ貼り</v>
          </cell>
          <cell r="D652" t="str">
            <v>ﾀｷｽﾃｯﾌﾟ　4SW　W=920 x D=270</v>
          </cell>
          <cell r="E652" t="str">
            <v>箇所</v>
          </cell>
          <cell r="F652">
            <v>336</v>
          </cell>
          <cell r="G652" t="str">
            <v>　今回不要</v>
          </cell>
          <cell r="H652" t="str">
            <v>ーーー</v>
          </cell>
          <cell r="J652">
            <v>336</v>
          </cell>
          <cell r="K652" t="str">
            <v>　今回不要</v>
          </cell>
          <cell r="L652" t="str">
            <v>ーーー</v>
          </cell>
          <cell r="N652">
            <v>270</v>
          </cell>
          <cell r="O652">
            <v>920</v>
          </cell>
        </row>
        <row r="653">
          <cell r="B653" t="str">
            <v>床　端末ｼｰﾘﾝｸﾞ　打替</v>
          </cell>
          <cell r="E653" t="str">
            <v>ｍ</v>
          </cell>
          <cell r="F653">
            <v>522</v>
          </cell>
          <cell r="G653">
            <v>1050</v>
          </cell>
          <cell r="H653">
            <v>548100</v>
          </cell>
          <cell r="J653">
            <v>522</v>
          </cell>
          <cell r="K653">
            <v>750</v>
          </cell>
          <cell r="L653">
            <v>391500</v>
          </cell>
        </row>
        <row r="654">
          <cell r="B654" t="str">
            <v>踏面　端末ｼｰﾘﾝｸﾞ</v>
          </cell>
          <cell r="D654" t="str">
            <v>ｴﾎﾟｼｰﾙ</v>
          </cell>
          <cell r="E654" t="str">
            <v>ｍ</v>
          </cell>
          <cell r="F654">
            <v>691</v>
          </cell>
          <cell r="G654" t="str">
            <v>　今回不要</v>
          </cell>
          <cell r="H654" t="str">
            <v>ーーー</v>
          </cell>
          <cell r="J654">
            <v>691</v>
          </cell>
          <cell r="K654" t="str">
            <v>　今回不要</v>
          </cell>
          <cell r="L654" t="str">
            <v>ーーー</v>
          </cell>
        </row>
        <row r="655">
          <cell r="B655" t="str">
            <v>床　ｼﾞｮｲﾝﾄｼｰﾘﾝｸﾞ　打替</v>
          </cell>
          <cell r="E655" t="str">
            <v>ｍ</v>
          </cell>
          <cell r="F655">
            <v>311</v>
          </cell>
          <cell r="G655">
            <v>1050</v>
          </cell>
          <cell r="H655">
            <v>326550</v>
          </cell>
          <cell r="J655">
            <v>311</v>
          </cell>
          <cell r="K655">
            <v>750</v>
          </cell>
          <cell r="L655">
            <v>233250</v>
          </cell>
        </row>
        <row r="656">
          <cell r="B656" t="str">
            <v>Ｃ棟渡り廊下 梁型天端 ｳﾚﾀﾝ塗膜防水</v>
          </cell>
          <cell r="D656" t="str">
            <v>W=300</v>
          </cell>
          <cell r="E656" t="str">
            <v>ｍ</v>
          </cell>
          <cell r="F656">
            <v>17</v>
          </cell>
          <cell r="G656">
            <v>1690</v>
          </cell>
          <cell r="H656">
            <v>28730</v>
          </cell>
          <cell r="J656">
            <v>17</v>
          </cell>
          <cell r="K656">
            <v>1200</v>
          </cell>
          <cell r="L656">
            <v>20400</v>
          </cell>
        </row>
        <row r="657">
          <cell r="H657">
            <v>0</v>
          </cell>
          <cell r="L657">
            <v>0</v>
          </cell>
        </row>
        <row r="658">
          <cell r="H658">
            <v>0</v>
          </cell>
          <cell r="L658">
            <v>0</v>
          </cell>
        </row>
        <row r="662">
          <cell r="D662" t="str">
            <v>９.廊下階段防水工事</v>
          </cell>
          <cell r="G662" t="str">
            <v>小    計</v>
          </cell>
          <cell r="H662">
            <v>5795892</v>
          </cell>
          <cell r="K662" t="str">
            <v>小    計</v>
          </cell>
          <cell r="L662">
            <v>4013868</v>
          </cell>
        </row>
        <row r="663">
          <cell r="A663" t="str">
            <v>10.付帯工事</v>
          </cell>
          <cell r="H663">
            <v>0</v>
          </cell>
          <cell r="L663">
            <v>0</v>
          </cell>
        </row>
        <row r="664">
          <cell r="H664">
            <v>0</v>
          </cell>
          <cell r="L664">
            <v>0</v>
          </cell>
        </row>
        <row r="665">
          <cell r="B665" t="str">
            <v>廊下　面格子脱着</v>
          </cell>
          <cell r="E665" t="str">
            <v>箇所</v>
          </cell>
          <cell r="F665">
            <v>125</v>
          </cell>
          <cell r="G665">
            <v>1690</v>
          </cell>
          <cell r="H665">
            <v>211250</v>
          </cell>
          <cell r="J665">
            <v>125</v>
          </cell>
          <cell r="K665">
            <v>1200</v>
          </cell>
          <cell r="L665">
            <v>150000</v>
          </cell>
        </row>
        <row r="666">
          <cell r="B666" t="str">
            <v>廊下手摺目隠しﾎﾟﾘｶﾎﾞﾈｰﾄ脱着</v>
          </cell>
          <cell r="D666" t="str">
            <v>300×1150</v>
          </cell>
          <cell r="E666" t="str">
            <v>箇所</v>
          </cell>
          <cell r="F666">
            <v>6</v>
          </cell>
          <cell r="G666">
            <v>2530</v>
          </cell>
          <cell r="H666">
            <v>15180</v>
          </cell>
          <cell r="J666">
            <v>6</v>
          </cell>
          <cell r="K666">
            <v>1800</v>
          </cell>
          <cell r="L666">
            <v>10800</v>
          </cell>
        </row>
        <row r="667">
          <cell r="B667" t="str">
            <v>外部窓　目隠し　脱着</v>
          </cell>
          <cell r="E667" t="str">
            <v>箇所</v>
          </cell>
          <cell r="F667">
            <v>26</v>
          </cell>
          <cell r="G667">
            <v>1690</v>
          </cell>
          <cell r="H667">
            <v>43940</v>
          </cell>
          <cell r="J667">
            <v>26</v>
          </cell>
          <cell r="K667">
            <v>1200</v>
          </cell>
          <cell r="L667">
            <v>31200</v>
          </cell>
        </row>
        <row r="668">
          <cell r="B668" t="str">
            <v>ﾊﾟｰﾃｰｼｮﾝﾎﾞｰﾄﾞ避難ｼｰﾙ貼り</v>
          </cell>
          <cell r="E668" t="str">
            <v>枚</v>
          </cell>
          <cell r="F668">
            <v>248</v>
          </cell>
          <cell r="G668">
            <v>290</v>
          </cell>
          <cell r="H668">
            <v>71920</v>
          </cell>
          <cell r="J668">
            <v>248</v>
          </cell>
          <cell r="K668">
            <v>210</v>
          </cell>
          <cell r="L668">
            <v>52080</v>
          </cell>
        </row>
        <row r="669">
          <cell r="B669" t="str">
            <v>避難ﾊｯﾁｼｰﾙ貼り</v>
          </cell>
          <cell r="E669" t="str">
            <v>枚</v>
          </cell>
          <cell r="F669">
            <v>47</v>
          </cell>
          <cell r="G669">
            <v>1190</v>
          </cell>
          <cell r="H669">
            <v>55930</v>
          </cell>
          <cell r="J669">
            <v>47</v>
          </cell>
          <cell r="K669">
            <v>850</v>
          </cell>
          <cell r="L669">
            <v>39950</v>
          </cell>
        </row>
        <row r="670">
          <cell r="B670" t="str">
            <v>消火器ﾌﾟﾚｰﾄ　貼り替え</v>
          </cell>
          <cell r="E670" t="str">
            <v>箇所</v>
          </cell>
          <cell r="F670">
            <v>45</v>
          </cell>
          <cell r="G670">
            <v>1050</v>
          </cell>
          <cell r="H670">
            <v>47250</v>
          </cell>
          <cell r="J670">
            <v>45</v>
          </cell>
          <cell r="K670">
            <v>750</v>
          </cell>
          <cell r="L670">
            <v>33750</v>
          </cell>
        </row>
        <row r="671">
          <cell r="B671" t="str">
            <v>避難口壁面ﾌﾟﾚｰﾄ　脱着</v>
          </cell>
          <cell r="E671" t="str">
            <v>式</v>
          </cell>
          <cell r="F671">
            <v>1</v>
          </cell>
          <cell r="G671">
            <v>49350</v>
          </cell>
          <cell r="H671">
            <v>49350</v>
          </cell>
          <cell r="J671">
            <v>1</v>
          </cell>
          <cell r="K671">
            <v>35000</v>
          </cell>
          <cell r="L671">
            <v>35000</v>
          </cell>
        </row>
        <row r="672">
          <cell r="B672" t="str">
            <v>排気口ｶﾊﾞｰ　清掃洗い</v>
          </cell>
          <cell r="D672" t="str">
            <v>230×230×80　ｽﾃﾝﾚｽ</v>
          </cell>
          <cell r="E672" t="str">
            <v>箇所</v>
          </cell>
          <cell r="F672">
            <v>117</v>
          </cell>
          <cell r="G672">
            <v>1550</v>
          </cell>
          <cell r="H672">
            <v>181350</v>
          </cell>
          <cell r="J672">
            <v>117</v>
          </cell>
          <cell r="K672">
            <v>1100</v>
          </cell>
          <cell r="L672">
            <v>128700</v>
          </cell>
        </row>
        <row r="673">
          <cell r="B673" t="str">
            <v>排気口ｶﾊﾞｰ　清掃洗い</v>
          </cell>
          <cell r="D673" t="str">
            <v>180×180×80　ｽﾃﾝﾚｽ</v>
          </cell>
          <cell r="E673" t="str">
            <v>箇所</v>
          </cell>
          <cell r="F673">
            <v>117</v>
          </cell>
          <cell r="G673">
            <v>1410</v>
          </cell>
          <cell r="H673">
            <v>164970</v>
          </cell>
          <cell r="J673">
            <v>117</v>
          </cell>
          <cell r="K673">
            <v>1000</v>
          </cell>
          <cell r="L673">
            <v>117000</v>
          </cell>
        </row>
        <row r="674">
          <cell r="B674" t="str">
            <v>廊下排気ｶﾞﾗﾘ　清掃洗い</v>
          </cell>
          <cell r="D674" t="str">
            <v>470×470　ｱﾙﾐ</v>
          </cell>
          <cell r="E674" t="str">
            <v>箇所</v>
          </cell>
          <cell r="F674">
            <v>23</v>
          </cell>
          <cell r="G674">
            <v>2110</v>
          </cell>
          <cell r="H674">
            <v>48530</v>
          </cell>
          <cell r="J674">
            <v>23</v>
          </cell>
          <cell r="K674">
            <v>1500</v>
          </cell>
          <cell r="L674">
            <v>34500</v>
          </cell>
        </row>
        <row r="675">
          <cell r="B675" t="str">
            <v>ｳｪｻﾞｰｶﾊﾞｰ付ﾍﾞﾝﾄﾞｷｬｯﾌﾟ清掃洗い</v>
          </cell>
          <cell r="D675" t="str">
            <v>φ150　ｽﾃﾝﾚｽ</v>
          </cell>
          <cell r="E675" t="str">
            <v>箇所</v>
          </cell>
          <cell r="F675">
            <v>26</v>
          </cell>
          <cell r="G675">
            <v>1410</v>
          </cell>
          <cell r="H675">
            <v>36660</v>
          </cell>
          <cell r="J675">
            <v>26</v>
          </cell>
          <cell r="K675">
            <v>1000</v>
          </cell>
          <cell r="L675">
            <v>26000</v>
          </cell>
        </row>
        <row r="676">
          <cell r="B676" t="str">
            <v>ｳｪｻﾞｰｶﾊﾞｰ付ﾍﾞﾝﾄﾞｷｬｯﾌﾟ清掃洗い</v>
          </cell>
          <cell r="D676" t="str">
            <v>φ100　ｽﾃﾝﾚｽ</v>
          </cell>
          <cell r="E676" t="str">
            <v>箇所</v>
          </cell>
          <cell r="F676">
            <v>25</v>
          </cell>
          <cell r="G676">
            <v>1260</v>
          </cell>
          <cell r="H676">
            <v>31500</v>
          </cell>
          <cell r="J676">
            <v>25</v>
          </cell>
          <cell r="K676">
            <v>900</v>
          </cell>
          <cell r="L676">
            <v>22500</v>
          </cell>
        </row>
        <row r="677">
          <cell r="G677">
            <v>0</v>
          </cell>
          <cell r="H677">
            <v>0</v>
          </cell>
          <cell r="L677">
            <v>0</v>
          </cell>
        </row>
        <row r="678">
          <cell r="A678" t="str">
            <v>（塔屋　高架水槽　撤去）</v>
          </cell>
          <cell r="G678">
            <v>0</v>
          </cell>
          <cell r="H678">
            <v>0</v>
          </cell>
          <cell r="L678">
            <v>0</v>
          </cell>
        </row>
        <row r="679">
          <cell r="B679" t="str">
            <v>高架水槽　解体撤去</v>
          </cell>
          <cell r="D679" t="str">
            <v xml:space="preserve">3650×3650×H=2000 </v>
          </cell>
          <cell r="E679" t="str">
            <v>箇所</v>
          </cell>
          <cell r="F679">
            <v>1</v>
          </cell>
          <cell r="G679">
            <v>423000</v>
          </cell>
          <cell r="H679">
            <v>423000</v>
          </cell>
          <cell r="I679" t="str">
            <v xml:space="preserve">  55.85 ㎡/ヶ所</v>
          </cell>
          <cell r="J679">
            <v>1</v>
          </cell>
          <cell r="K679">
            <v>300000</v>
          </cell>
          <cell r="L679">
            <v>300000</v>
          </cell>
          <cell r="O679">
            <v>3650</v>
          </cell>
          <cell r="P679">
            <v>3650</v>
          </cell>
          <cell r="Q679">
            <v>2000</v>
          </cell>
        </row>
        <row r="680">
          <cell r="B680" t="str">
            <v>高架水槽　架台鉄骨　解体撤去</v>
          </cell>
          <cell r="D680" t="str">
            <v xml:space="preserve">3650×3650×H=1500 </v>
          </cell>
          <cell r="E680" t="str">
            <v>箇所</v>
          </cell>
          <cell r="F680">
            <v>1</v>
          </cell>
          <cell r="G680">
            <v>280590</v>
          </cell>
          <cell r="H680">
            <v>280590</v>
          </cell>
          <cell r="I680" t="str">
            <v xml:space="preserve">  12.34 ㎡/ヶ所</v>
          </cell>
          <cell r="J680">
            <v>1</v>
          </cell>
          <cell r="K680">
            <v>199000</v>
          </cell>
          <cell r="L680">
            <v>199000</v>
          </cell>
          <cell r="O680">
            <v>3650</v>
          </cell>
          <cell r="P680">
            <v>3650</v>
          </cell>
          <cell r="Q680">
            <v>1500</v>
          </cell>
        </row>
        <row r="681">
          <cell r="B681" t="str">
            <v>設備配管　解体撤去</v>
          </cell>
          <cell r="E681" t="str">
            <v>式</v>
          </cell>
          <cell r="F681">
            <v>1</v>
          </cell>
          <cell r="G681">
            <v>80370</v>
          </cell>
          <cell r="H681">
            <v>80370</v>
          </cell>
          <cell r="J681">
            <v>1</v>
          </cell>
          <cell r="K681">
            <v>57000</v>
          </cell>
          <cell r="L681">
            <v>57000</v>
          </cell>
        </row>
        <row r="682">
          <cell r="G682">
            <v>0</v>
          </cell>
          <cell r="H682">
            <v>0</v>
          </cell>
          <cell r="L682">
            <v>0</v>
          </cell>
        </row>
        <row r="683">
          <cell r="A683" t="str">
            <v>（駐車場）</v>
          </cell>
          <cell r="G683">
            <v>0</v>
          </cell>
          <cell r="H683">
            <v>0</v>
          </cell>
          <cell r="L683">
            <v>0</v>
          </cell>
        </row>
        <row r="684">
          <cell r="B684" t="str">
            <v>駐車場　ﾗｲﾝ引き</v>
          </cell>
          <cell r="E684" t="str">
            <v>ｍ</v>
          </cell>
          <cell r="F684">
            <v>533</v>
          </cell>
          <cell r="G684">
            <v>630</v>
          </cell>
          <cell r="H684">
            <v>335790</v>
          </cell>
          <cell r="J684">
            <v>533</v>
          </cell>
          <cell r="K684">
            <v>450</v>
          </cell>
          <cell r="L684">
            <v>239850</v>
          </cell>
        </row>
        <row r="685">
          <cell r="B685" t="str">
            <v>駐車場　番号書き</v>
          </cell>
          <cell r="D685" t="str">
            <v>図面 71 台</v>
          </cell>
          <cell r="E685" t="str">
            <v>箇所</v>
          </cell>
          <cell r="F685">
            <v>71</v>
          </cell>
          <cell r="G685">
            <v>700</v>
          </cell>
          <cell r="H685">
            <v>49700</v>
          </cell>
          <cell r="J685">
            <v>71</v>
          </cell>
          <cell r="K685">
            <v>500</v>
          </cell>
          <cell r="L685">
            <v>35500</v>
          </cell>
        </row>
        <row r="686">
          <cell r="G686">
            <v>0</v>
          </cell>
          <cell r="H686">
            <v>0</v>
          </cell>
          <cell r="L686">
            <v>0</v>
          </cell>
        </row>
        <row r="687">
          <cell r="A687" t="str">
            <v>（ｴﾝﾄﾗﾝｽﾎｰﾙ）</v>
          </cell>
          <cell r="G687">
            <v>0</v>
          </cell>
          <cell r="H687">
            <v>0</v>
          </cell>
          <cell r="L687">
            <v>0</v>
          </cell>
        </row>
        <row r="688">
          <cell r="B688" t="str">
            <v>ｴﾝﾄﾗﾝｽﾎｰﾙ　自動扉に改修</v>
          </cell>
          <cell r="D688" t="str">
            <v>4630×2100　（扉1800×2100）</v>
          </cell>
          <cell r="E688" t="str">
            <v>式</v>
          </cell>
          <cell r="F688">
            <v>1</v>
          </cell>
          <cell r="G688">
            <v>3102000</v>
          </cell>
          <cell r="H688">
            <v>3102000</v>
          </cell>
          <cell r="I688" t="str">
            <v>写真(DSCF1026)</v>
          </cell>
          <cell r="J688">
            <v>1</v>
          </cell>
          <cell r="K688">
            <v>2200000</v>
          </cell>
          <cell r="L688">
            <v>2200000</v>
          </cell>
        </row>
        <row r="689">
          <cell r="D689" t="str">
            <v>SUS扉、周辺天井及び土間工事共</v>
          </cell>
        </row>
        <row r="691">
          <cell r="B691" t="str">
            <v>ﾒｰﾙﾎﾞｯｸｽ　取替（ﾅﾝﾊﾞｰｼｰﾙ共）</v>
          </cell>
          <cell r="D691" t="str">
            <v>ﾒｰﾙﾎﾞｯｸｽ　玄関ﾎｰﾙ西側に移設</v>
          </cell>
          <cell r="E691" t="str">
            <v>箇所</v>
          </cell>
          <cell r="F691">
            <v>157</v>
          </cell>
          <cell r="G691">
            <v>13390</v>
          </cell>
          <cell r="H691">
            <v>2102230</v>
          </cell>
          <cell r="I691" t="str">
            <v>写真(SANY0613)</v>
          </cell>
          <cell r="J691">
            <v>157</v>
          </cell>
          <cell r="K691">
            <v>9500</v>
          </cell>
          <cell r="L691">
            <v>1491500</v>
          </cell>
        </row>
        <row r="692">
          <cell r="D692" t="str">
            <v>中央壁撤去、補修</v>
          </cell>
          <cell r="E692" t="str">
            <v>式</v>
          </cell>
          <cell r="F692">
            <v>1</v>
          </cell>
          <cell r="G692">
            <v>303150</v>
          </cell>
          <cell r="H692">
            <v>303150</v>
          </cell>
          <cell r="I692" t="str">
            <v>写真(DSCF1020)</v>
          </cell>
          <cell r="J692">
            <v>1</v>
          </cell>
          <cell r="K692">
            <v>215000</v>
          </cell>
          <cell r="L692">
            <v>215000</v>
          </cell>
        </row>
        <row r="693">
          <cell r="D693" t="str">
            <v>周辺補修及び既設ﾒｰﾙﾎﾞｯｸｽ跡補修造作</v>
          </cell>
          <cell r="E693" t="str">
            <v>式</v>
          </cell>
          <cell r="F693">
            <v>1</v>
          </cell>
          <cell r="G693">
            <v>391980</v>
          </cell>
          <cell r="H693">
            <v>391980</v>
          </cell>
          <cell r="J693">
            <v>1</v>
          </cell>
          <cell r="K693">
            <v>278000</v>
          </cell>
          <cell r="L693">
            <v>278000</v>
          </cell>
        </row>
        <row r="694">
          <cell r="G694">
            <v>0</v>
          </cell>
          <cell r="H694">
            <v>0</v>
          </cell>
          <cell r="L694">
            <v>0</v>
          </cell>
        </row>
        <row r="695">
          <cell r="A695" t="str">
            <v>（104号室前ｽﾛｰﾌﾟ設置）</v>
          </cell>
          <cell r="G695">
            <v>0</v>
          </cell>
          <cell r="H695">
            <v>0</v>
          </cell>
          <cell r="L695">
            <v>0</v>
          </cell>
        </row>
        <row r="696">
          <cell r="B696" t="str">
            <v>104号室前ｽﾛｰﾌﾟ設置　廊下～外部</v>
          </cell>
          <cell r="D696" t="str">
            <v>※ 詳細は現地確認の上協議とする。</v>
          </cell>
          <cell r="E696" t="str">
            <v>式</v>
          </cell>
          <cell r="F696">
            <v>1</v>
          </cell>
          <cell r="G696">
            <v>702180</v>
          </cell>
          <cell r="H696">
            <v>702180</v>
          </cell>
          <cell r="J696">
            <v>1</v>
          </cell>
          <cell r="K696">
            <v>498000</v>
          </cell>
          <cell r="L696">
            <v>498000</v>
          </cell>
        </row>
        <row r="697">
          <cell r="G697">
            <v>0</v>
          </cell>
          <cell r="H697">
            <v>0</v>
          </cell>
          <cell r="L697">
            <v>0</v>
          </cell>
        </row>
        <row r="704">
          <cell r="H704">
            <v>0</v>
          </cell>
          <cell r="L704">
            <v>0</v>
          </cell>
        </row>
        <row r="705">
          <cell r="H705">
            <v>0</v>
          </cell>
          <cell r="L705">
            <v>0</v>
          </cell>
        </row>
        <row r="706">
          <cell r="D706" t="str">
            <v>10.付帯工事</v>
          </cell>
          <cell r="G706" t="str">
            <v>小    計</v>
          </cell>
          <cell r="H706">
            <v>8728820</v>
          </cell>
          <cell r="K706" t="str">
            <v>小    計</v>
          </cell>
          <cell r="L706">
            <v>6195330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Ａ案"/>
      <sheetName val="見積Ｂ 案"/>
      <sheetName val="カガミ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Ａ案"/>
      <sheetName val="見積Ｂ 案"/>
      <sheetName val="カガミ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Ａ案"/>
      <sheetName val="見積Ｂ 案"/>
      <sheetName val="カガミ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Ａ案"/>
      <sheetName val="見積Ｂ 案"/>
      <sheetName val="カガミ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2EF9-016A-4C51-AAE3-7E14E01CB67F}">
  <sheetPr>
    <tabColor rgb="FFFFFF00"/>
    <pageSetUpPr fitToPage="1"/>
  </sheetPr>
  <dimension ref="B1:DA88"/>
  <sheetViews>
    <sheetView showGridLines="0" showZeros="0" view="pageBreakPreview" topLeftCell="B1" zoomScale="67" zoomScaleNormal="70" zoomScaleSheetLayoutView="67" workbookViewId="0">
      <selection activeCell="BB27" sqref="BB27"/>
    </sheetView>
  </sheetViews>
  <sheetFormatPr defaultColWidth="1.25" defaultRowHeight="7.15" customHeight="1" x14ac:dyDescent="0.15"/>
  <cols>
    <col min="1" max="1" width="3.625" style="1" customWidth="1"/>
    <col min="2" max="2" width="2.375" style="1" customWidth="1"/>
    <col min="3" max="30" width="1.875" style="1" customWidth="1"/>
    <col min="31" max="31" width="2.625" style="1" customWidth="1"/>
    <col min="32" max="32" width="1" style="1" customWidth="1"/>
    <col min="33" max="33" width="2.875" style="1" customWidth="1"/>
    <col min="34" max="40" width="1.875" style="1" customWidth="1"/>
    <col min="41" max="41" width="15.625" style="1" customWidth="1"/>
    <col min="42" max="87" width="1.875" style="1" customWidth="1"/>
    <col min="88" max="88" width="0.75" style="1" customWidth="1"/>
    <col min="89" max="89" width="1.875" style="1" customWidth="1"/>
    <col min="90" max="90" width="2.875" style="1" customWidth="1"/>
    <col min="91" max="91" width="1.125" style="1" customWidth="1"/>
    <col min="92" max="92" width="1.875" style="1" customWidth="1"/>
    <col min="93" max="93" width="2.625" style="1" customWidth="1"/>
    <col min="94" max="97" width="1.875" style="1" customWidth="1"/>
    <col min="98" max="98" width="0.5" style="1" customWidth="1"/>
    <col min="99" max="103" width="1.875" style="1" customWidth="1"/>
    <col min="104" max="104" width="0.625" style="1" customWidth="1"/>
    <col min="105" max="105" width="1.125" style="1" customWidth="1"/>
    <col min="106" max="106" width="2.875" style="1" customWidth="1"/>
    <col min="107" max="16384" width="1.25" style="1"/>
  </cols>
  <sheetData>
    <row r="1" spans="2:105" ht="7.15" customHeight="1" x14ac:dyDescent="0.15">
      <c r="CK1" s="618">
        <v>45138</v>
      </c>
      <c r="CL1" s="618"/>
      <c r="CM1" s="618"/>
      <c r="CN1" s="618"/>
      <c r="CO1" s="618"/>
      <c r="CP1" s="618"/>
      <c r="CQ1" s="618"/>
      <c r="CR1" s="618"/>
      <c r="CS1" s="618"/>
      <c r="CT1" s="618"/>
      <c r="CU1" s="618"/>
      <c r="CV1" s="618"/>
      <c r="CW1" s="618"/>
      <c r="CX1" s="618"/>
      <c r="CY1" s="618"/>
      <c r="CZ1" s="618"/>
      <c r="DA1" s="618"/>
    </row>
    <row r="2" spans="2:105" ht="7.15" customHeight="1" x14ac:dyDescent="0.15">
      <c r="AO2" s="397" t="s">
        <v>135</v>
      </c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CK2" s="618"/>
      <c r="CL2" s="618"/>
      <c r="CM2" s="618"/>
      <c r="CN2" s="618"/>
      <c r="CO2" s="618"/>
      <c r="CP2" s="618"/>
      <c r="CQ2" s="618"/>
      <c r="CR2" s="618"/>
      <c r="CS2" s="618"/>
      <c r="CT2" s="618"/>
      <c r="CU2" s="618"/>
      <c r="CV2" s="618"/>
      <c r="CW2" s="618"/>
      <c r="CX2" s="618"/>
      <c r="CY2" s="618"/>
      <c r="CZ2" s="618"/>
      <c r="DA2" s="618"/>
    </row>
    <row r="3" spans="2:105" ht="7.15" customHeight="1" x14ac:dyDescent="0.15"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CK3" s="618"/>
      <c r="CL3" s="618"/>
      <c r="CM3" s="618"/>
      <c r="CN3" s="618"/>
      <c r="CO3" s="618"/>
      <c r="CP3" s="618"/>
      <c r="CQ3" s="618"/>
      <c r="CR3" s="618"/>
      <c r="CS3" s="618"/>
      <c r="CT3" s="618"/>
      <c r="CU3" s="618"/>
      <c r="CV3" s="618"/>
      <c r="CW3" s="618"/>
      <c r="CX3" s="618"/>
      <c r="CY3" s="618"/>
      <c r="CZ3" s="618"/>
      <c r="DA3" s="618"/>
    </row>
    <row r="4" spans="2:105" ht="14.25" customHeight="1" x14ac:dyDescent="0.15"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CK4" s="619"/>
      <c r="CL4" s="619"/>
      <c r="CM4" s="619"/>
      <c r="CN4" s="619"/>
      <c r="CO4" s="619"/>
      <c r="CP4" s="619"/>
      <c r="CQ4" s="619"/>
      <c r="CR4" s="619"/>
      <c r="CS4" s="619"/>
      <c r="CT4" s="619"/>
      <c r="CU4" s="619"/>
      <c r="CV4" s="619"/>
      <c r="CW4" s="619"/>
      <c r="CX4" s="619"/>
      <c r="CY4" s="619"/>
      <c r="CZ4" s="619"/>
      <c r="DA4" s="619"/>
    </row>
    <row r="5" spans="2:105" ht="7.15" customHeight="1" x14ac:dyDescent="0.15"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</row>
    <row r="6" spans="2:105" ht="7.15" customHeight="1" x14ac:dyDescent="0.15"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</row>
    <row r="7" spans="2:105" ht="7.15" customHeight="1" x14ac:dyDescent="0.15">
      <c r="CV7" s="48"/>
    </row>
    <row r="8" spans="2:105" ht="7.15" customHeight="1" x14ac:dyDescent="0.15">
      <c r="Z8" s="50"/>
      <c r="AA8" s="50"/>
      <c r="AB8" s="50"/>
      <c r="AC8" s="50"/>
      <c r="AD8" s="50"/>
      <c r="AE8" s="50"/>
      <c r="AF8" s="50"/>
      <c r="AG8" s="50"/>
      <c r="BV8" s="107" t="s">
        <v>134</v>
      </c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2:105" ht="7.15" customHeight="1" x14ac:dyDescent="0.15">
      <c r="B9" s="50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</row>
    <row r="10" spans="2:105" ht="7.15" customHeight="1" x14ac:dyDescent="0.15">
      <c r="B10" s="50"/>
      <c r="C10" s="108" t="s">
        <v>133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2"/>
    </row>
    <row r="11" spans="2:105" ht="7.15" customHeight="1" x14ac:dyDescent="0.15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49"/>
      <c r="AJ11" s="49"/>
      <c r="AK11" s="49"/>
      <c r="AL11" s="49"/>
      <c r="AM11" s="49"/>
      <c r="AN11" s="49"/>
      <c r="BV11" s="6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13"/>
    </row>
    <row r="12" spans="2:105" ht="7.15" customHeight="1" x14ac:dyDescent="0.15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J12" s="49"/>
      <c r="AK12" s="49"/>
      <c r="AL12" s="49"/>
      <c r="AM12" s="49"/>
      <c r="AN12" s="49"/>
      <c r="BV12" s="6"/>
      <c r="BW12" s="9"/>
      <c r="BX12" s="167" t="s">
        <v>169</v>
      </c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9"/>
      <c r="CW12" s="9"/>
      <c r="CX12" s="9"/>
      <c r="CY12" s="9"/>
      <c r="CZ12" s="9"/>
      <c r="DA12" s="13"/>
    </row>
    <row r="13" spans="2:105" ht="7.15" customHeight="1" thickBot="1" x14ac:dyDescent="0.2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J13" s="49"/>
      <c r="AK13" s="49"/>
      <c r="AL13" s="49"/>
      <c r="AM13" s="49"/>
      <c r="AN13" s="49"/>
      <c r="BV13" s="6"/>
      <c r="BW13" s="9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9"/>
      <c r="CW13" s="9"/>
      <c r="CX13" s="9"/>
      <c r="CY13" s="9"/>
      <c r="CZ13" s="9"/>
      <c r="DA13" s="13"/>
    </row>
    <row r="14" spans="2:105" ht="7.15" customHeight="1" thickTop="1" x14ac:dyDescent="0.15">
      <c r="BV14" s="6"/>
      <c r="BW14" s="9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9"/>
      <c r="CW14" s="9"/>
      <c r="CX14" s="9"/>
      <c r="CY14" s="9"/>
      <c r="CZ14" s="9"/>
      <c r="DA14" s="13"/>
    </row>
    <row r="15" spans="2:105" ht="7.15" customHeight="1" x14ac:dyDescent="0.15">
      <c r="BV15" s="6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13"/>
    </row>
    <row r="16" spans="2:105" ht="7.15" customHeight="1" x14ac:dyDescent="0.15">
      <c r="AI16" s="4"/>
      <c r="AJ16" s="4"/>
      <c r="AK16" s="4"/>
      <c r="AL16" s="4"/>
      <c r="AM16" s="4"/>
      <c r="AN16" s="4"/>
      <c r="AO16" s="4"/>
      <c r="AP16" s="4"/>
      <c r="AQ16" s="4"/>
      <c r="BV16" s="6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13"/>
    </row>
    <row r="17" spans="3:105" ht="7.15" customHeight="1" x14ac:dyDescent="0.15">
      <c r="C17" s="399" t="s">
        <v>132</v>
      </c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4"/>
      <c r="AJ17" s="4"/>
      <c r="AK17" s="4"/>
      <c r="AL17" s="4"/>
      <c r="AM17" s="4"/>
      <c r="AN17" s="4"/>
      <c r="AO17" s="4"/>
      <c r="AP17" s="4"/>
      <c r="AQ17" s="4"/>
      <c r="BV17" s="6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13"/>
    </row>
    <row r="18" spans="3:105" ht="7.15" customHeight="1" x14ac:dyDescent="0.15"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4"/>
      <c r="AJ18" s="4"/>
      <c r="AK18" s="4"/>
      <c r="BV18" s="6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13"/>
    </row>
    <row r="19" spans="3:105" ht="7.15" customHeight="1" x14ac:dyDescent="0.15"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BV19" s="6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13"/>
    </row>
    <row r="20" spans="3:105" ht="7.15" customHeight="1" x14ac:dyDescent="0.15"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BV20" s="6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13"/>
    </row>
    <row r="21" spans="3:105" ht="7.15" customHeight="1" thickBot="1" x14ac:dyDescent="0.2"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BV21" s="6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13"/>
    </row>
    <row r="22" spans="3:105" ht="7.15" customHeight="1" x14ac:dyDescent="0.15">
      <c r="C22" s="400" t="s">
        <v>131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2"/>
      <c r="V22" s="409">
        <f>AP66</f>
        <v>198000</v>
      </c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1"/>
      <c r="BV22" s="6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13"/>
    </row>
    <row r="23" spans="3:105" ht="7.15" customHeight="1" x14ac:dyDescent="0.15">
      <c r="C23" s="403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5"/>
      <c r="V23" s="412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4"/>
      <c r="BV23" s="6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13"/>
    </row>
    <row r="24" spans="3:105" ht="7.15" customHeight="1" x14ac:dyDescent="0.15">
      <c r="C24" s="403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5"/>
      <c r="V24" s="412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4"/>
      <c r="BV24" s="6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13"/>
    </row>
    <row r="25" spans="3:105" ht="7.15" customHeight="1" x14ac:dyDescent="0.15">
      <c r="C25" s="403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5"/>
      <c r="V25" s="412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4"/>
      <c r="AP25" s="4"/>
      <c r="AQ25" s="4"/>
      <c r="BV25" s="6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13"/>
    </row>
    <row r="26" spans="3:105" ht="7.15" customHeight="1" x14ac:dyDescent="0.15">
      <c r="C26" s="403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5"/>
      <c r="V26" s="412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4"/>
      <c r="BV26" s="6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617" t="s">
        <v>153</v>
      </c>
      <c r="CY26" s="617"/>
      <c r="CZ26" s="9"/>
      <c r="DA26" s="13"/>
    </row>
    <row r="27" spans="3:105" ht="7.15" customHeight="1" x14ac:dyDescent="0.15"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5"/>
      <c r="V27" s="412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4"/>
      <c r="BV27" s="6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617"/>
      <c r="CY27" s="617"/>
      <c r="CZ27" s="9"/>
      <c r="DA27" s="13"/>
    </row>
    <row r="28" spans="3:105" ht="7.15" customHeight="1" x14ac:dyDescent="0.15">
      <c r="C28" s="403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5"/>
      <c r="V28" s="412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4"/>
      <c r="BV28" s="6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617"/>
      <c r="CY28" s="617"/>
      <c r="CZ28" s="9"/>
      <c r="DA28" s="13"/>
    </row>
    <row r="29" spans="3:105" ht="7.15" customHeight="1" x14ac:dyDescent="0.15">
      <c r="C29" s="403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5"/>
      <c r="V29" s="412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4"/>
      <c r="AP29" s="4"/>
      <c r="AQ29" s="4"/>
      <c r="BV29" s="7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13"/>
    </row>
    <row r="30" spans="3:105" ht="10.5" customHeight="1" thickBot="1" x14ac:dyDescent="0.2">
      <c r="C30" s="406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8"/>
      <c r="V30" s="415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7"/>
      <c r="BV30" s="7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13"/>
    </row>
    <row r="31" spans="3:105" ht="15.75" customHeight="1" x14ac:dyDescent="0.15">
      <c r="AG31" s="110"/>
      <c r="AH31" s="110"/>
      <c r="AO31" s="98" t="s">
        <v>154</v>
      </c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</row>
    <row r="32" spans="3:105" ht="7.15" customHeight="1" x14ac:dyDescent="0.15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127"/>
      <c r="CY32" s="127"/>
      <c r="CZ32" s="127"/>
      <c r="DA32" s="9"/>
    </row>
    <row r="33" spans="2:105" ht="7.15" customHeight="1" x14ac:dyDescent="0.15"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127"/>
      <c r="CY33" s="127"/>
      <c r="CZ33" s="127"/>
      <c r="DA33" s="9"/>
    </row>
    <row r="34" spans="2:105" ht="7.15" customHeight="1" x14ac:dyDescent="0.15"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127"/>
      <c r="CY34" s="127"/>
      <c r="CZ34" s="127"/>
      <c r="DA34" s="9"/>
    </row>
    <row r="35" spans="2:105" ht="7.15" customHeight="1" x14ac:dyDescent="0.15"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2:105" ht="7.15" customHeight="1" x14ac:dyDescent="0.15">
      <c r="N36" s="48"/>
      <c r="X36" s="91"/>
      <c r="Y36" s="91"/>
      <c r="Z36" s="91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2:105" ht="7.15" customHeigh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92"/>
      <c r="X37" s="138" t="s">
        <v>155</v>
      </c>
      <c r="Y37" s="139"/>
      <c r="Z37" s="140"/>
      <c r="AA37" s="431" t="s">
        <v>156</v>
      </c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432" t="s">
        <v>165</v>
      </c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4"/>
      <c r="BP37" s="441" t="s">
        <v>157</v>
      </c>
      <c r="BQ37" s="442"/>
      <c r="BR37" s="442"/>
      <c r="BS37" s="442"/>
      <c r="BT37" s="442"/>
      <c r="BU37" s="442"/>
      <c r="BV37" s="442"/>
      <c r="BW37" s="442"/>
      <c r="BX37" s="442"/>
      <c r="BY37" s="443"/>
    </row>
    <row r="38" spans="2:105" ht="7.1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2"/>
      <c r="X38" s="141"/>
      <c r="Y38" s="142"/>
      <c r="Z38" s="143"/>
      <c r="AA38" s="431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435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7"/>
      <c r="BP38" s="444"/>
      <c r="BQ38" s="181"/>
      <c r="BR38" s="181"/>
      <c r="BS38" s="181"/>
      <c r="BT38" s="181"/>
      <c r="BU38" s="181"/>
      <c r="BV38" s="181"/>
      <c r="BW38" s="181"/>
      <c r="BX38" s="181"/>
      <c r="BY38" s="445"/>
    </row>
    <row r="39" spans="2:105" ht="6.75" customHeight="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92"/>
      <c r="X39" s="144"/>
      <c r="Y39" s="145"/>
      <c r="Z39" s="146"/>
      <c r="AA39" s="431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438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40"/>
      <c r="BP39" s="444"/>
      <c r="BQ39" s="181"/>
      <c r="BR39" s="181"/>
      <c r="BS39" s="181"/>
      <c r="BT39" s="181"/>
      <c r="BU39" s="181"/>
      <c r="BV39" s="181"/>
      <c r="BW39" s="181"/>
      <c r="BX39" s="181"/>
      <c r="BY39" s="445"/>
    </row>
    <row r="40" spans="2:105" ht="17.100000000000001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420">
        <v>1</v>
      </c>
      <c r="Y40" s="420"/>
      <c r="Z40" s="420"/>
      <c r="AA40" s="606" t="str">
        <f>'現場別請求書（ 見本）'!D8</f>
        <v>〇〇〇マンション</v>
      </c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7">
        <f>'現場別請求書（ 見本）'!D5</f>
        <v>198000</v>
      </c>
      <c r="AQ40" s="608"/>
      <c r="AR40" s="608"/>
      <c r="AS40" s="608"/>
      <c r="AT40" s="608"/>
      <c r="AU40" s="608"/>
      <c r="AV40" s="608"/>
      <c r="AW40" s="608"/>
      <c r="AX40" s="608"/>
      <c r="AY40" s="608"/>
      <c r="AZ40" s="608"/>
      <c r="BA40" s="608"/>
      <c r="BB40" s="608"/>
      <c r="BC40" s="608"/>
      <c r="BD40" s="608"/>
      <c r="BE40" s="608"/>
      <c r="BF40" s="608"/>
      <c r="BG40" s="608"/>
      <c r="BH40" s="608"/>
      <c r="BI40" s="608"/>
      <c r="BJ40" s="608"/>
      <c r="BK40" s="608"/>
      <c r="BL40" s="608"/>
      <c r="BM40" s="608"/>
      <c r="BN40" s="608"/>
      <c r="BO40" s="609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</row>
    <row r="41" spans="2:105" ht="17.100000000000001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420"/>
      <c r="Y41" s="420"/>
      <c r="Z41" s="420"/>
      <c r="AA41" s="606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10"/>
      <c r="AQ41" s="611"/>
      <c r="AR41" s="611"/>
      <c r="AS41" s="611"/>
      <c r="AT41" s="611"/>
      <c r="AU41" s="611"/>
      <c r="AV41" s="611"/>
      <c r="AW41" s="611"/>
      <c r="AX41" s="611"/>
      <c r="AY41" s="611"/>
      <c r="AZ41" s="611"/>
      <c r="BA41" s="611"/>
      <c r="BB41" s="611"/>
      <c r="BC41" s="611"/>
      <c r="BD41" s="611"/>
      <c r="BE41" s="611"/>
      <c r="BF41" s="611"/>
      <c r="BG41" s="611"/>
      <c r="BH41" s="611"/>
      <c r="BI41" s="611"/>
      <c r="BJ41" s="611"/>
      <c r="BK41" s="611"/>
      <c r="BL41" s="611"/>
      <c r="BM41" s="611"/>
      <c r="BN41" s="611"/>
      <c r="BO41" s="612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</row>
    <row r="42" spans="2:105" ht="17.100000000000001" customHeight="1" x14ac:dyDescent="0.1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420"/>
      <c r="Y42" s="420"/>
      <c r="Z42" s="420"/>
      <c r="AA42" s="606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13"/>
      <c r="AQ42" s="614"/>
      <c r="AR42" s="614"/>
      <c r="AS42" s="614"/>
      <c r="AT42" s="614"/>
      <c r="AU42" s="614"/>
      <c r="AV42" s="614"/>
      <c r="AW42" s="614"/>
      <c r="AX42" s="614"/>
      <c r="AY42" s="614"/>
      <c r="AZ42" s="614"/>
      <c r="BA42" s="614"/>
      <c r="BB42" s="614"/>
      <c r="BC42" s="614"/>
      <c r="BD42" s="614"/>
      <c r="BE42" s="614"/>
      <c r="BF42" s="614"/>
      <c r="BG42" s="614"/>
      <c r="BH42" s="614"/>
      <c r="BI42" s="614"/>
      <c r="BJ42" s="614"/>
      <c r="BK42" s="614"/>
      <c r="BL42" s="614"/>
      <c r="BM42" s="614"/>
      <c r="BN42" s="614"/>
      <c r="BO42" s="615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</row>
    <row r="43" spans="2:105" ht="17.100000000000001" customHeight="1" x14ac:dyDescent="0.1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420">
        <v>2</v>
      </c>
      <c r="Y43" s="420"/>
      <c r="Z43" s="420"/>
      <c r="AA43" s="606" t="s">
        <v>167</v>
      </c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422">
        <f>'現場別請求書  (2)'!D5</f>
        <v>0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4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</row>
    <row r="44" spans="2:105" ht="17.100000000000001" customHeight="1" x14ac:dyDescent="0.1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420"/>
      <c r="Y44" s="420"/>
      <c r="Z44" s="420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425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</row>
    <row r="45" spans="2:105" ht="17.100000000000001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420"/>
      <c r="Y45" s="420"/>
      <c r="Z45" s="420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428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  <c r="BJ45" s="429"/>
      <c r="BK45" s="429"/>
      <c r="BL45" s="429"/>
      <c r="BM45" s="429"/>
      <c r="BN45" s="429"/>
      <c r="BO45" s="430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</row>
    <row r="46" spans="2:105" ht="17.100000000000001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420">
        <v>3</v>
      </c>
      <c r="Y46" s="420"/>
      <c r="Z46" s="420"/>
      <c r="AA46" s="421">
        <f>'現場別請求書  (3)'!D8</f>
        <v>0</v>
      </c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2">
        <f>'現場別請求書  (3)'!D5</f>
        <v>0</v>
      </c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4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</row>
    <row r="47" spans="2:105" ht="17.100000000000001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420"/>
      <c r="Y47" s="420"/>
      <c r="Z47" s="420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5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6"/>
      <c r="BD47" s="426"/>
      <c r="BE47" s="426"/>
      <c r="BF47" s="426"/>
      <c r="BG47" s="426"/>
      <c r="BH47" s="426"/>
      <c r="BI47" s="426"/>
      <c r="BJ47" s="426"/>
      <c r="BK47" s="426"/>
      <c r="BL47" s="426"/>
      <c r="BM47" s="426"/>
      <c r="BN47" s="426"/>
      <c r="BO47" s="42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</row>
    <row r="48" spans="2:105" ht="17.100000000000001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420"/>
      <c r="Y48" s="420"/>
      <c r="Z48" s="420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8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30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</row>
    <row r="49" spans="2:77" ht="17.100000000000001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420">
        <v>4</v>
      </c>
      <c r="Y49" s="420"/>
      <c r="Z49" s="420"/>
      <c r="AA49" s="421">
        <f>'現場別請求書  (4)'!D8</f>
        <v>0</v>
      </c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2">
        <f>'現場別請求書  (4)'!D5</f>
        <v>0</v>
      </c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  <c r="BC49" s="423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4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</row>
    <row r="50" spans="2:77" ht="17.100000000000001" customHeight="1" x14ac:dyDescent="0.1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420"/>
      <c r="Y50" s="420"/>
      <c r="Z50" s="420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5"/>
      <c r="AQ50" s="426"/>
      <c r="AR50" s="426"/>
      <c r="AS50" s="426"/>
      <c r="AT50" s="426"/>
      <c r="AU50" s="426"/>
      <c r="AV50" s="426"/>
      <c r="AW50" s="426"/>
      <c r="AX50" s="426"/>
      <c r="AY50" s="426"/>
      <c r="AZ50" s="426"/>
      <c r="BA50" s="426"/>
      <c r="BB50" s="426"/>
      <c r="BC50" s="426"/>
      <c r="BD50" s="426"/>
      <c r="BE50" s="426"/>
      <c r="BF50" s="426"/>
      <c r="BG50" s="426"/>
      <c r="BH50" s="426"/>
      <c r="BI50" s="426"/>
      <c r="BJ50" s="426"/>
      <c r="BK50" s="426"/>
      <c r="BL50" s="426"/>
      <c r="BM50" s="426"/>
      <c r="BN50" s="426"/>
      <c r="BO50" s="42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</row>
    <row r="51" spans="2:77" ht="17.100000000000001" customHeight="1" x14ac:dyDescent="0.1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420"/>
      <c r="Y51" s="420"/>
      <c r="Z51" s="420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8"/>
      <c r="AQ51" s="429"/>
      <c r="AR51" s="429"/>
      <c r="AS51" s="429"/>
      <c r="AT51" s="429"/>
      <c r="AU51" s="429"/>
      <c r="AV51" s="429"/>
      <c r="AW51" s="429"/>
      <c r="AX51" s="429"/>
      <c r="AY51" s="429"/>
      <c r="AZ51" s="429"/>
      <c r="BA51" s="429"/>
      <c r="BB51" s="429"/>
      <c r="BC51" s="429"/>
      <c r="BD51" s="429"/>
      <c r="BE51" s="429"/>
      <c r="BF51" s="429"/>
      <c r="BG51" s="429"/>
      <c r="BH51" s="429"/>
      <c r="BI51" s="429"/>
      <c r="BJ51" s="429"/>
      <c r="BK51" s="429"/>
      <c r="BL51" s="429"/>
      <c r="BM51" s="429"/>
      <c r="BN51" s="429"/>
      <c r="BO51" s="430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</row>
    <row r="52" spans="2:77" ht="17.100000000000001" customHeight="1" x14ac:dyDescent="0.1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420">
        <v>5</v>
      </c>
      <c r="Y52" s="420"/>
      <c r="Z52" s="420"/>
      <c r="AA52" s="421">
        <f>'現場別請求書  (5)'!D8</f>
        <v>0</v>
      </c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2">
        <f>'現場別請求書  (5)'!D5</f>
        <v>0</v>
      </c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  <c r="BC52" s="423"/>
      <c r="BD52" s="423"/>
      <c r="BE52" s="423"/>
      <c r="BF52" s="423"/>
      <c r="BG52" s="423"/>
      <c r="BH52" s="423"/>
      <c r="BI52" s="423"/>
      <c r="BJ52" s="423"/>
      <c r="BK52" s="423"/>
      <c r="BL52" s="423"/>
      <c r="BM52" s="423"/>
      <c r="BN52" s="423"/>
      <c r="BO52" s="424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</row>
    <row r="53" spans="2:77" ht="17.100000000000001" customHeight="1" x14ac:dyDescent="0.1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420"/>
      <c r="Y53" s="420"/>
      <c r="Z53" s="420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5"/>
      <c r="AQ53" s="426"/>
      <c r="AR53" s="426"/>
      <c r="AS53" s="426"/>
      <c r="AT53" s="426"/>
      <c r="AU53" s="426"/>
      <c r="AV53" s="426"/>
      <c r="AW53" s="426"/>
      <c r="AX53" s="426"/>
      <c r="AY53" s="426"/>
      <c r="AZ53" s="426"/>
      <c r="BA53" s="426"/>
      <c r="BB53" s="426"/>
      <c r="BC53" s="426"/>
      <c r="BD53" s="426"/>
      <c r="BE53" s="426"/>
      <c r="BF53" s="426"/>
      <c r="BG53" s="426"/>
      <c r="BH53" s="426"/>
      <c r="BI53" s="426"/>
      <c r="BJ53" s="426"/>
      <c r="BK53" s="426"/>
      <c r="BL53" s="426"/>
      <c r="BM53" s="426"/>
      <c r="BN53" s="426"/>
      <c r="BO53" s="42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</row>
    <row r="54" spans="2:77" ht="17.100000000000001" customHeight="1" x14ac:dyDescent="0.1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420"/>
      <c r="Y54" s="420"/>
      <c r="Z54" s="420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8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29"/>
      <c r="BO54" s="430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</row>
    <row r="55" spans="2:77" ht="17.100000000000001" customHeight="1" x14ac:dyDescent="0.1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  <c r="X55" s="420"/>
      <c r="Y55" s="420"/>
      <c r="Z55" s="420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2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4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</row>
    <row r="56" spans="2:77" ht="17.100000000000001" customHeight="1" x14ac:dyDescent="0.1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420"/>
      <c r="Y56" s="420"/>
      <c r="Z56" s="420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5"/>
      <c r="AQ56" s="426"/>
      <c r="AR56" s="426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</row>
    <row r="57" spans="2:77" ht="17.100000000000001" customHeight="1" x14ac:dyDescent="0.1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420"/>
      <c r="Y57" s="420"/>
      <c r="Z57" s="420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8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429"/>
      <c r="BB57" s="429"/>
      <c r="BC57" s="429"/>
      <c r="BD57" s="429"/>
      <c r="BE57" s="429"/>
      <c r="BF57" s="429"/>
      <c r="BG57" s="429"/>
      <c r="BH57" s="429"/>
      <c r="BI57" s="429"/>
      <c r="BJ57" s="429"/>
      <c r="BK57" s="429"/>
      <c r="BL57" s="429"/>
      <c r="BM57" s="429"/>
      <c r="BN57" s="429"/>
      <c r="BO57" s="430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</row>
    <row r="58" spans="2:77" ht="12.75" customHeight="1" x14ac:dyDescent="0.15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157"/>
      <c r="Y58" s="158"/>
      <c r="Z58" s="159"/>
      <c r="AA58" s="446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8"/>
      <c r="AP58" s="422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4"/>
      <c r="BP58" s="378"/>
      <c r="BQ58" s="379"/>
      <c r="BR58" s="379"/>
      <c r="BS58" s="379"/>
      <c r="BT58" s="379"/>
      <c r="BU58" s="379"/>
      <c r="BV58" s="379"/>
      <c r="BW58" s="379"/>
      <c r="BX58" s="379"/>
      <c r="BY58" s="380"/>
    </row>
    <row r="59" spans="2:77" ht="12.75" customHeight="1" x14ac:dyDescent="0.1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160"/>
      <c r="Y59" s="161"/>
      <c r="Z59" s="162"/>
      <c r="AA59" s="449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1"/>
      <c r="AP59" s="425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6"/>
      <c r="BD59" s="426"/>
      <c r="BE59" s="426"/>
      <c r="BF59" s="426"/>
      <c r="BG59" s="426"/>
      <c r="BH59" s="426"/>
      <c r="BI59" s="426"/>
      <c r="BJ59" s="426"/>
      <c r="BK59" s="426"/>
      <c r="BL59" s="426"/>
      <c r="BM59" s="426"/>
      <c r="BN59" s="426"/>
      <c r="BO59" s="427"/>
      <c r="BP59" s="455"/>
      <c r="BQ59" s="110"/>
      <c r="BR59" s="110"/>
      <c r="BS59" s="110"/>
      <c r="BT59" s="110"/>
      <c r="BU59" s="110"/>
      <c r="BV59" s="110"/>
      <c r="BW59" s="110"/>
      <c r="BX59" s="110"/>
      <c r="BY59" s="456"/>
    </row>
    <row r="60" spans="2:77" ht="12.75" customHeight="1" x14ac:dyDescent="0.1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160"/>
      <c r="Y60" s="161"/>
      <c r="Z60" s="162"/>
      <c r="AA60" s="449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450"/>
      <c r="AO60" s="451"/>
      <c r="AP60" s="425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6"/>
      <c r="BF60" s="426"/>
      <c r="BG60" s="426"/>
      <c r="BH60" s="426"/>
      <c r="BI60" s="426"/>
      <c r="BJ60" s="426"/>
      <c r="BK60" s="426"/>
      <c r="BL60" s="426"/>
      <c r="BM60" s="426"/>
      <c r="BN60" s="426"/>
      <c r="BO60" s="427"/>
      <c r="BP60" s="455"/>
      <c r="BQ60" s="110"/>
      <c r="BR60" s="110"/>
      <c r="BS60" s="110"/>
      <c r="BT60" s="110"/>
      <c r="BU60" s="110"/>
      <c r="BV60" s="110"/>
      <c r="BW60" s="110"/>
      <c r="BX60" s="110"/>
      <c r="BY60" s="456"/>
    </row>
    <row r="61" spans="2:77" ht="12.75" customHeight="1" x14ac:dyDescent="0.1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163"/>
      <c r="Y61" s="164"/>
      <c r="Z61" s="165"/>
      <c r="AA61" s="452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4"/>
      <c r="AP61" s="428"/>
      <c r="AQ61" s="429"/>
      <c r="AR61" s="429"/>
      <c r="AS61" s="429"/>
      <c r="AT61" s="429"/>
      <c r="AU61" s="429"/>
      <c r="AV61" s="429"/>
      <c r="AW61" s="429"/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  <c r="BI61" s="429"/>
      <c r="BJ61" s="429"/>
      <c r="BK61" s="429"/>
      <c r="BL61" s="429"/>
      <c r="BM61" s="429"/>
      <c r="BN61" s="429"/>
      <c r="BO61" s="430"/>
      <c r="BP61" s="381"/>
      <c r="BQ61" s="126"/>
      <c r="BR61" s="126"/>
      <c r="BS61" s="126"/>
      <c r="BT61" s="126"/>
      <c r="BU61" s="126"/>
      <c r="BV61" s="126"/>
      <c r="BW61" s="126"/>
      <c r="BX61" s="126"/>
      <c r="BY61" s="382"/>
    </row>
    <row r="62" spans="2:77" ht="12.75" customHeight="1" x14ac:dyDescent="0.15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157"/>
      <c r="Y62" s="158"/>
      <c r="Z62" s="159"/>
      <c r="AA62" s="446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8"/>
      <c r="AP62" s="422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4"/>
      <c r="BP62" s="378"/>
      <c r="BQ62" s="379"/>
      <c r="BR62" s="379"/>
      <c r="BS62" s="379"/>
      <c r="BT62" s="379"/>
      <c r="BU62" s="379"/>
      <c r="BV62" s="379"/>
      <c r="BW62" s="379"/>
      <c r="BX62" s="379"/>
      <c r="BY62" s="380"/>
    </row>
    <row r="63" spans="2:77" ht="12.7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60"/>
      <c r="Y63" s="161"/>
      <c r="Z63" s="162"/>
      <c r="AA63" s="449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1"/>
      <c r="AP63" s="425"/>
      <c r="AQ63" s="426"/>
      <c r="AR63" s="426"/>
      <c r="AS63" s="426"/>
      <c r="AT63" s="426"/>
      <c r="AU63" s="426"/>
      <c r="AV63" s="426"/>
      <c r="AW63" s="426"/>
      <c r="AX63" s="426"/>
      <c r="AY63" s="426"/>
      <c r="AZ63" s="426"/>
      <c r="BA63" s="426"/>
      <c r="BB63" s="426"/>
      <c r="BC63" s="426"/>
      <c r="BD63" s="426"/>
      <c r="BE63" s="426"/>
      <c r="BF63" s="426"/>
      <c r="BG63" s="426"/>
      <c r="BH63" s="426"/>
      <c r="BI63" s="426"/>
      <c r="BJ63" s="426"/>
      <c r="BK63" s="426"/>
      <c r="BL63" s="426"/>
      <c r="BM63" s="426"/>
      <c r="BN63" s="426"/>
      <c r="BO63" s="427"/>
      <c r="BP63" s="455"/>
      <c r="BQ63" s="110"/>
      <c r="BR63" s="110"/>
      <c r="BS63" s="110"/>
      <c r="BT63" s="110"/>
      <c r="BU63" s="110"/>
      <c r="BV63" s="110"/>
      <c r="BW63" s="110"/>
      <c r="BX63" s="110"/>
      <c r="BY63" s="456"/>
    </row>
    <row r="64" spans="2:77" ht="12.75" customHeight="1" x14ac:dyDescent="0.15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160"/>
      <c r="Y64" s="161"/>
      <c r="Z64" s="162"/>
      <c r="AA64" s="449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1"/>
      <c r="AP64" s="425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6"/>
      <c r="BI64" s="426"/>
      <c r="BJ64" s="426"/>
      <c r="BK64" s="426"/>
      <c r="BL64" s="426"/>
      <c r="BM64" s="426"/>
      <c r="BN64" s="426"/>
      <c r="BO64" s="427"/>
      <c r="BP64" s="455"/>
      <c r="BQ64" s="110"/>
      <c r="BR64" s="110"/>
      <c r="BS64" s="110"/>
      <c r="BT64" s="110"/>
      <c r="BU64" s="110"/>
      <c r="BV64" s="110"/>
      <c r="BW64" s="110"/>
      <c r="BX64" s="110"/>
      <c r="BY64" s="456"/>
    </row>
    <row r="65" spans="2:105" ht="12" customHeight="1" x14ac:dyDescent="0.1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163"/>
      <c r="Y65" s="164"/>
      <c r="Z65" s="165"/>
      <c r="AA65" s="452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4"/>
      <c r="AP65" s="428"/>
      <c r="AQ65" s="429"/>
      <c r="AR65" s="429"/>
      <c r="AS65" s="429"/>
      <c r="AT65" s="429"/>
      <c r="AU65" s="429"/>
      <c r="AV65" s="429"/>
      <c r="AW65" s="429"/>
      <c r="AX65" s="429"/>
      <c r="AY65" s="429"/>
      <c r="AZ65" s="429"/>
      <c r="BA65" s="429"/>
      <c r="BB65" s="429"/>
      <c r="BC65" s="429"/>
      <c r="BD65" s="429"/>
      <c r="BE65" s="429"/>
      <c r="BF65" s="429"/>
      <c r="BG65" s="429"/>
      <c r="BH65" s="429"/>
      <c r="BI65" s="429"/>
      <c r="BJ65" s="429"/>
      <c r="BK65" s="429"/>
      <c r="BL65" s="429"/>
      <c r="BM65" s="429"/>
      <c r="BN65" s="429"/>
      <c r="BO65" s="430"/>
      <c r="BP65" s="381"/>
      <c r="BQ65" s="126"/>
      <c r="BR65" s="126"/>
      <c r="BS65" s="126"/>
      <c r="BT65" s="126"/>
      <c r="BU65" s="126"/>
      <c r="BV65" s="126"/>
      <c r="BW65" s="126"/>
      <c r="BX65" s="126"/>
      <c r="BY65" s="382"/>
    </row>
    <row r="66" spans="2:105" ht="20.100000000000001" customHeight="1" x14ac:dyDescent="0.1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457" t="s">
        <v>158</v>
      </c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8">
        <f>SUM(AP40:BO57)</f>
        <v>198000</v>
      </c>
      <c r="AQ66" s="458"/>
      <c r="AR66" s="458"/>
      <c r="AS66" s="458"/>
      <c r="AT66" s="458"/>
      <c r="AU66" s="458"/>
      <c r="AV66" s="458"/>
      <c r="AW66" s="458"/>
      <c r="AX66" s="458"/>
      <c r="AY66" s="458"/>
      <c r="AZ66" s="458"/>
      <c r="BA66" s="458"/>
      <c r="BB66" s="458"/>
      <c r="BC66" s="458"/>
      <c r="BD66" s="458"/>
      <c r="BE66" s="458"/>
      <c r="BF66" s="458"/>
      <c r="BG66" s="458"/>
      <c r="BH66" s="458"/>
      <c r="BI66" s="458"/>
      <c r="BJ66" s="458"/>
      <c r="BK66" s="458"/>
      <c r="BL66" s="458"/>
      <c r="BM66" s="458"/>
      <c r="BN66" s="458"/>
      <c r="BO66" s="458"/>
      <c r="BP66" s="420"/>
      <c r="BQ66" s="420"/>
      <c r="BR66" s="420"/>
      <c r="BS66" s="420"/>
      <c r="BT66" s="420"/>
      <c r="BU66" s="420"/>
      <c r="BV66" s="420"/>
      <c r="BW66" s="420"/>
      <c r="BX66" s="420"/>
      <c r="BY66" s="420"/>
    </row>
    <row r="67" spans="2:105" ht="20.100000000000001" customHeight="1" x14ac:dyDescent="0.1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  <c r="BM67" s="458"/>
      <c r="BN67" s="458"/>
      <c r="BO67" s="458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</row>
    <row r="68" spans="2:105" ht="7.5" customHeight="1" x14ac:dyDescent="0.1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20"/>
      <c r="BQ68" s="420"/>
      <c r="BR68" s="420"/>
      <c r="BS68" s="420"/>
      <c r="BT68" s="420"/>
      <c r="BU68" s="420"/>
      <c r="BV68" s="420"/>
      <c r="BW68" s="420"/>
      <c r="BX68" s="420"/>
      <c r="BY68" s="420"/>
    </row>
    <row r="69" spans="2:105" ht="12.75" customHeight="1" x14ac:dyDescent="0.1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72"/>
      <c r="Y69" s="72"/>
      <c r="Z69" s="72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48"/>
    </row>
    <row r="70" spans="2:105" ht="6.75" hidden="1" customHeight="1" x14ac:dyDescent="0.15"/>
    <row r="71" spans="2:105" ht="6.75" hidden="1" customHeight="1" x14ac:dyDescent="0.15"/>
    <row r="72" spans="2:105" ht="7.15" customHeight="1" x14ac:dyDescent="0.15">
      <c r="D72" s="399" t="s">
        <v>106</v>
      </c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BW72" s="459" t="s">
        <v>159</v>
      </c>
      <c r="BX72" s="460"/>
      <c r="BY72" s="460"/>
      <c r="BZ72" s="460"/>
      <c r="CA72" s="460"/>
      <c r="CB72" s="460"/>
      <c r="CC72" s="460"/>
      <c r="CD72" s="461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</row>
    <row r="73" spans="2:105" ht="10.5" customHeight="1" x14ac:dyDescent="0.15"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BW73" s="462"/>
      <c r="BX73" s="463"/>
      <c r="BY73" s="463"/>
      <c r="BZ73" s="463"/>
      <c r="CA73" s="463"/>
      <c r="CB73" s="463"/>
      <c r="CC73" s="463"/>
      <c r="CD73" s="464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</row>
    <row r="74" spans="2:105" ht="7.15" customHeight="1" x14ac:dyDescent="0.15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BM74" s="110"/>
      <c r="BN74" s="110"/>
      <c r="BO74" s="110"/>
      <c r="BP74" s="110"/>
      <c r="BQ74" s="110"/>
      <c r="BR74" s="110"/>
      <c r="BW74" s="465"/>
      <c r="BX74" s="466"/>
      <c r="BY74" s="466"/>
      <c r="BZ74" s="466"/>
      <c r="CA74" s="466"/>
      <c r="CB74" s="466"/>
      <c r="CC74" s="466"/>
      <c r="CD74" s="46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</row>
    <row r="75" spans="2:105" ht="7.15" customHeight="1" x14ac:dyDescent="0.15">
      <c r="D75" s="468" t="s">
        <v>104</v>
      </c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BM75" s="110"/>
      <c r="BN75" s="110"/>
      <c r="BO75" s="110"/>
      <c r="BP75" s="110"/>
      <c r="BQ75" s="110"/>
      <c r="BR75" s="110"/>
      <c r="BW75" s="459" t="s">
        <v>160</v>
      </c>
      <c r="BX75" s="460"/>
      <c r="BY75" s="460"/>
      <c r="BZ75" s="460"/>
      <c r="CA75" s="460"/>
      <c r="CB75" s="460"/>
      <c r="CC75" s="460"/>
      <c r="CD75" s="461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</row>
    <row r="76" spans="2:105" ht="7.15" customHeight="1" x14ac:dyDescent="0.15"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BM76" s="110"/>
      <c r="BN76" s="110"/>
      <c r="BO76" s="110"/>
      <c r="BP76" s="110"/>
      <c r="BQ76" s="110"/>
      <c r="BR76" s="110"/>
      <c r="BW76" s="462"/>
      <c r="BX76" s="463"/>
      <c r="BY76" s="463"/>
      <c r="BZ76" s="463"/>
      <c r="CA76" s="463"/>
      <c r="CB76" s="463"/>
      <c r="CC76" s="463"/>
      <c r="CD76" s="464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</row>
    <row r="77" spans="2:105" ht="9.75" customHeight="1" x14ac:dyDescent="0.1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BM77" s="110"/>
      <c r="BN77" s="110"/>
      <c r="BO77" s="110"/>
      <c r="BP77" s="110"/>
      <c r="BQ77" s="110"/>
      <c r="BR77" s="110"/>
      <c r="BW77" s="465"/>
      <c r="BX77" s="466"/>
      <c r="BY77" s="466"/>
      <c r="BZ77" s="466"/>
      <c r="CA77" s="466"/>
      <c r="CB77" s="466"/>
      <c r="CC77" s="466"/>
      <c r="CD77" s="46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</row>
    <row r="78" spans="2:105" ht="7.15" customHeight="1" x14ac:dyDescent="0.15">
      <c r="D78" s="468" t="s">
        <v>102</v>
      </c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BM78" s="110"/>
      <c r="BN78" s="110"/>
      <c r="BO78" s="110"/>
      <c r="BP78" s="110"/>
      <c r="BQ78" s="110"/>
      <c r="BR78" s="110"/>
      <c r="BW78" s="459" t="s">
        <v>161</v>
      </c>
      <c r="BX78" s="460"/>
      <c r="BY78" s="460"/>
      <c r="BZ78" s="460"/>
      <c r="CA78" s="460"/>
      <c r="CB78" s="460"/>
      <c r="CC78" s="460"/>
      <c r="CD78" s="461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</row>
    <row r="79" spans="2:105" ht="7.15" customHeight="1" x14ac:dyDescent="0.15"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BM79" s="110"/>
      <c r="BN79" s="110"/>
      <c r="BO79" s="110"/>
      <c r="BP79" s="110"/>
      <c r="BQ79" s="110"/>
      <c r="BR79" s="110"/>
      <c r="BW79" s="462"/>
      <c r="BX79" s="463"/>
      <c r="BY79" s="463"/>
      <c r="BZ79" s="463"/>
      <c r="CA79" s="463"/>
      <c r="CB79" s="463"/>
      <c r="CC79" s="463"/>
      <c r="CD79" s="464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</row>
    <row r="80" spans="2:105" ht="9.75" customHeight="1" x14ac:dyDescent="0.15"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BM80" s="110"/>
      <c r="BN80" s="110"/>
      <c r="BO80" s="110"/>
      <c r="BP80" s="110"/>
      <c r="BQ80" s="110"/>
      <c r="BR80" s="110"/>
      <c r="BW80" s="465"/>
      <c r="BX80" s="466"/>
      <c r="BY80" s="466"/>
      <c r="BZ80" s="466"/>
      <c r="CA80" s="466"/>
      <c r="CB80" s="466"/>
      <c r="CC80" s="466"/>
      <c r="CD80" s="46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</row>
    <row r="81" spans="4:105" ht="7.15" customHeight="1" x14ac:dyDescent="0.15">
      <c r="D81" s="468" t="s">
        <v>100</v>
      </c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BM81" s="110"/>
      <c r="BN81" s="110"/>
      <c r="BO81" s="110"/>
      <c r="BP81" s="110"/>
      <c r="BQ81" s="110"/>
      <c r="BR81" s="110"/>
      <c r="BW81" s="459" t="s">
        <v>162</v>
      </c>
      <c r="BX81" s="460"/>
      <c r="BY81" s="460"/>
      <c r="BZ81" s="460"/>
      <c r="CA81" s="460"/>
      <c r="CB81" s="460"/>
      <c r="CC81" s="460"/>
      <c r="CD81" s="461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</row>
    <row r="82" spans="4:105" ht="7.15" customHeight="1" x14ac:dyDescent="0.15"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BM82" s="110"/>
      <c r="BN82" s="110"/>
      <c r="BO82" s="110"/>
      <c r="BP82" s="110"/>
      <c r="BQ82" s="110"/>
      <c r="BR82" s="110"/>
      <c r="BW82" s="462"/>
      <c r="BX82" s="463"/>
      <c r="BY82" s="463"/>
      <c r="BZ82" s="463"/>
      <c r="CA82" s="463"/>
      <c r="CB82" s="463"/>
      <c r="CC82" s="463"/>
      <c r="CD82" s="464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</row>
    <row r="83" spans="4:105" ht="11.25" customHeight="1" x14ac:dyDescent="0.15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BM83" s="110"/>
      <c r="BN83" s="110"/>
      <c r="BO83" s="110"/>
      <c r="BP83" s="110"/>
      <c r="BQ83" s="110"/>
      <c r="BR83" s="110"/>
      <c r="BW83" s="465"/>
      <c r="BX83" s="466"/>
      <c r="BY83" s="466"/>
      <c r="BZ83" s="466"/>
      <c r="CA83" s="466"/>
      <c r="CB83" s="466"/>
      <c r="CC83" s="466"/>
      <c r="CD83" s="46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</row>
    <row r="84" spans="4:105" ht="6.75" customHeight="1" x14ac:dyDescent="0.15">
      <c r="D84" s="468" t="s">
        <v>98</v>
      </c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BM84" s="110"/>
      <c r="BN84" s="110"/>
      <c r="BO84" s="110"/>
      <c r="BP84" s="110"/>
      <c r="BQ84" s="110"/>
      <c r="BR84" s="110"/>
      <c r="BW84" s="459" t="s">
        <v>163</v>
      </c>
      <c r="BX84" s="460"/>
      <c r="BY84" s="460"/>
      <c r="BZ84" s="460"/>
      <c r="CA84" s="460"/>
      <c r="CB84" s="460"/>
      <c r="CC84" s="460"/>
      <c r="CD84" s="461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</row>
    <row r="85" spans="4:105" ht="5.25" customHeight="1" x14ac:dyDescent="0.15"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BM85" s="110"/>
      <c r="BN85" s="110"/>
      <c r="BO85" s="110"/>
      <c r="BP85" s="110"/>
      <c r="BQ85" s="110"/>
      <c r="BR85" s="110"/>
      <c r="BW85" s="462"/>
      <c r="BX85" s="463"/>
      <c r="BY85" s="463"/>
      <c r="BZ85" s="463"/>
      <c r="CA85" s="463"/>
      <c r="CB85" s="463"/>
      <c r="CC85" s="463"/>
      <c r="CD85" s="464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</row>
    <row r="86" spans="4:105" ht="6.75" customHeight="1" x14ac:dyDescent="0.15"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BM86" s="110"/>
      <c r="BN86" s="110"/>
      <c r="BO86" s="110"/>
      <c r="BP86" s="110"/>
      <c r="BQ86" s="110"/>
      <c r="BR86" s="110"/>
      <c r="BW86" s="465"/>
      <c r="BX86" s="466"/>
      <c r="BY86" s="466"/>
      <c r="BZ86" s="466"/>
      <c r="CA86" s="466"/>
      <c r="CB86" s="466"/>
      <c r="CC86" s="466"/>
      <c r="CD86" s="46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</row>
    <row r="87" spans="4:105" ht="13.5" customHeight="1" x14ac:dyDescent="0.15">
      <c r="D87" s="468" t="s">
        <v>166</v>
      </c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BM87" s="110"/>
      <c r="BN87" s="110"/>
      <c r="BO87" s="110"/>
      <c r="BP87" s="110"/>
      <c r="BQ87" s="110"/>
      <c r="BR87" s="110"/>
      <c r="CK87" s="90"/>
      <c r="CL87" s="90"/>
      <c r="CM87" s="90"/>
      <c r="CN87" s="90"/>
      <c r="CO87" s="90"/>
    </row>
    <row r="88" spans="4:105" s="96" customFormat="1" ht="4.5" customHeight="1" x14ac:dyDescent="0.15">
      <c r="D88" s="468"/>
      <c r="E88" s="468"/>
      <c r="F88" s="468"/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BM88" s="110"/>
      <c r="BN88" s="110"/>
      <c r="BO88" s="110"/>
      <c r="BP88" s="110"/>
      <c r="BQ88" s="110"/>
      <c r="BR88" s="110"/>
    </row>
  </sheetData>
  <mergeCells count="78">
    <mergeCell ref="D87:AE88"/>
    <mergeCell ref="BX12:CU14"/>
    <mergeCell ref="CE78:DA80"/>
    <mergeCell ref="BM80:BR82"/>
    <mergeCell ref="D81:AE82"/>
    <mergeCell ref="BW81:CD83"/>
    <mergeCell ref="CE81:DA83"/>
    <mergeCell ref="BM83:BR85"/>
    <mergeCell ref="D84:AE85"/>
    <mergeCell ref="BW84:CD86"/>
    <mergeCell ref="CE84:DA86"/>
    <mergeCell ref="BM86:BR88"/>
    <mergeCell ref="D72:AE73"/>
    <mergeCell ref="BW72:CD74"/>
    <mergeCell ref="CE72:DA74"/>
    <mergeCell ref="BM74:BR76"/>
    <mergeCell ref="D75:AE76"/>
    <mergeCell ref="BW75:CD77"/>
    <mergeCell ref="CE75:DA77"/>
    <mergeCell ref="BM77:BR79"/>
    <mergeCell ref="D78:AE79"/>
    <mergeCell ref="BW78:CD80"/>
    <mergeCell ref="X62:Z65"/>
    <mergeCell ref="AA62:AO65"/>
    <mergeCell ref="AP62:BO65"/>
    <mergeCell ref="BP62:BY65"/>
    <mergeCell ref="X66:AO68"/>
    <mergeCell ref="AP66:BO68"/>
    <mergeCell ref="BP66:BY68"/>
    <mergeCell ref="X55:Z57"/>
    <mergeCell ref="AA55:AO57"/>
    <mergeCell ref="AP55:BO57"/>
    <mergeCell ref="BP55:BY57"/>
    <mergeCell ref="X58:Z61"/>
    <mergeCell ref="AA58:AO61"/>
    <mergeCell ref="AP58:BO61"/>
    <mergeCell ref="BP58:BY61"/>
    <mergeCell ref="X49:Z51"/>
    <mergeCell ref="AA49:AO51"/>
    <mergeCell ref="AP49:BO51"/>
    <mergeCell ref="BP49:BY51"/>
    <mergeCell ref="X52:Z54"/>
    <mergeCell ref="AA52:AO54"/>
    <mergeCell ref="AP52:BO54"/>
    <mergeCell ref="BP52:BY54"/>
    <mergeCell ref="X43:Z45"/>
    <mergeCell ref="AA43:AO45"/>
    <mergeCell ref="AP43:BO45"/>
    <mergeCell ref="BP43:BY45"/>
    <mergeCell ref="X46:Z48"/>
    <mergeCell ref="AA46:AO48"/>
    <mergeCell ref="AP46:BO48"/>
    <mergeCell ref="BP46:BY48"/>
    <mergeCell ref="CX32:CZ34"/>
    <mergeCell ref="X37:Z39"/>
    <mergeCell ref="AA37:AO39"/>
    <mergeCell ref="AP37:BO39"/>
    <mergeCell ref="BP37:BY39"/>
    <mergeCell ref="X40:Z42"/>
    <mergeCell ref="AA40:AO42"/>
    <mergeCell ref="AP40:BO42"/>
    <mergeCell ref="BP40:BY42"/>
    <mergeCell ref="AG31:AH31"/>
    <mergeCell ref="C32:E35"/>
    <mergeCell ref="F32:G35"/>
    <mergeCell ref="H32:I35"/>
    <mergeCell ref="J32:K35"/>
    <mergeCell ref="L32:M35"/>
    <mergeCell ref="N32:O35"/>
    <mergeCell ref="P32:Q35"/>
    <mergeCell ref="CK1:DA4"/>
    <mergeCell ref="AO2:BK4"/>
    <mergeCell ref="BV8:DA9"/>
    <mergeCell ref="C10:AH13"/>
    <mergeCell ref="C17:AH20"/>
    <mergeCell ref="C22:U30"/>
    <mergeCell ref="V22:AO30"/>
    <mergeCell ref="CX26:CY28"/>
  </mergeCells>
  <phoneticPr fontId="19"/>
  <pageMargins left="0.59055118110236227" right="0" top="0.39370078740157483" bottom="0.27559055118110237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B30"/>
  <sheetViews>
    <sheetView view="pageBreakPreview" zoomScale="90" zoomScaleNormal="90" zoomScaleSheetLayoutView="90" workbookViewId="0">
      <selection activeCell="D2" sqref="D2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8" width="3.375" style="18" customWidth="1"/>
  </cols>
  <sheetData>
    <row r="1" spans="2:28" s="17" customFormat="1" ht="21" customHeight="1" x14ac:dyDescent="0.15">
      <c r="B1" s="616" t="s">
        <v>168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/>
      <c r="X1" s="55" t="s">
        <v>139</v>
      </c>
      <c r="Y1" s="81"/>
      <c r="Z1" s="54" t="s">
        <v>140</v>
      </c>
      <c r="AA1" s="82"/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T3" s="71" t="s">
        <v>136</v>
      </c>
      <c r="U3" s="83"/>
      <c r="V3" s="83"/>
      <c r="W3" s="83"/>
      <c r="X3" s="83"/>
      <c r="Y3" s="83"/>
      <c r="Z3" s="83"/>
      <c r="AA3" s="83"/>
      <c r="AB3" s="83"/>
    </row>
    <row r="4" spans="2:28" s="17" customFormat="1" ht="13.5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 t="s">
        <v>2</v>
      </c>
      <c r="U4" s="84"/>
      <c r="V4" s="84"/>
      <c r="W4" s="84"/>
      <c r="X4" s="84"/>
      <c r="Y4" s="84"/>
      <c r="Z4" s="84"/>
      <c r="AA4" s="84"/>
      <c r="AB4" s="83"/>
    </row>
    <row r="5" spans="2:28" s="17" customFormat="1" ht="13.5" customHeight="1" x14ac:dyDescent="0.15">
      <c r="B5" s="280" t="s">
        <v>145</v>
      </c>
      <c r="C5" s="281"/>
      <c r="D5" s="284">
        <f>V27</f>
        <v>198000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9"/>
      <c r="S5" s="19"/>
      <c r="T5" s="19" t="s">
        <v>3</v>
      </c>
      <c r="U5" s="84"/>
      <c r="V5" s="84"/>
      <c r="W5" s="84"/>
      <c r="X5" s="84"/>
      <c r="Y5" s="84"/>
      <c r="Z5" s="84"/>
      <c r="AA5" s="84"/>
      <c r="AB5" s="83"/>
    </row>
    <row r="6" spans="2:28" s="17" customFormat="1" ht="14.25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9"/>
      <c r="S6" s="19"/>
      <c r="T6" s="41" t="s">
        <v>4</v>
      </c>
      <c r="U6" s="84"/>
      <c r="V6" s="84"/>
      <c r="W6" s="84"/>
      <c r="X6" s="84"/>
      <c r="Y6" s="84"/>
      <c r="Z6" s="84"/>
      <c r="AA6" s="84"/>
      <c r="AB6" s="83"/>
    </row>
    <row r="7" spans="2:28" s="17" customFormat="1" ht="14.25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41" t="s">
        <v>5</v>
      </c>
      <c r="U7" s="84"/>
      <c r="V7" s="84"/>
      <c r="W7" s="84"/>
      <c r="X7" s="84"/>
      <c r="Y7" s="84"/>
      <c r="Z7" s="84"/>
      <c r="AA7" s="84"/>
      <c r="AB7" s="83"/>
    </row>
    <row r="8" spans="2:28" s="17" customFormat="1" x14ac:dyDescent="0.15">
      <c r="B8" s="230" t="s">
        <v>144</v>
      </c>
      <c r="C8" s="231"/>
      <c r="D8" s="234" t="s">
        <v>151</v>
      </c>
      <c r="E8" s="234"/>
      <c r="F8" s="234"/>
      <c r="G8" s="235"/>
      <c r="H8" s="88"/>
      <c r="I8" s="89"/>
      <c r="J8" s="89"/>
      <c r="K8" s="89"/>
      <c r="L8" s="89"/>
      <c r="M8" s="89"/>
      <c r="N8" s="89"/>
      <c r="O8" s="19"/>
      <c r="P8" s="19"/>
      <c r="Q8" s="19"/>
      <c r="R8" s="19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236"/>
      <c r="E9" s="236"/>
      <c r="F9" s="236"/>
      <c r="G9" s="237"/>
      <c r="H9" s="89"/>
      <c r="I9" s="89"/>
      <c r="J9" s="89"/>
      <c r="K9" s="89"/>
      <c r="L9" s="89"/>
      <c r="M9" s="89"/>
      <c r="N9" s="89"/>
      <c r="O9" s="19"/>
      <c r="P9" s="19"/>
      <c r="Q9" s="19"/>
      <c r="R9" s="19"/>
      <c r="S9" s="19"/>
      <c r="T9" s="238" t="s">
        <v>96</v>
      </c>
      <c r="U9" s="239"/>
      <c r="V9" s="242"/>
      <c r="W9" s="243"/>
      <c r="X9" s="243"/>
      <c r="Y9" s="243"/>
      <c r="Z9" s="243"/>
      <c r="AA9" s="243"/>
      <c r="AB9" s="244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19"/>
      <c r="P10" s="19"/>
      <c r="Q10" s="19"/>
      <c r="R10" s="41"/>
      <c r="S10" s="19"/>
      <c r="T10" s="240"/>
      <c r="U10" s="241"/>
      <c r="V10" s="245"/>
      <c r="W10" s="246"/>
      <c r="X10" s="246"/>
      <c r="Y10" s="246"/>
      <c r="Z10" s="246"/>
      <c r="AA10" s="246"/>
      <c r="AB10" s="247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257" t="s">
        <v>149</v>
      </c>
      <c r="G12" s="258"/>
      <c r="H12" s="261" t="s">
        <v>152</v>
      </c>
      <c r="I12" s="258"/>
      <c r="J12" s="218"/>
      <c r="K12" s="219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259"/>
      <c r="G13" s="260"/>
      <c r="H13" s="262"/>
      <c r="I13" s="260"/>
      <c r="J13" s="220"/>
      <c r="K13" s="221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274">
        <v>300000</v>
      </c>
      <c r="G14" s="275"/>
      <c r="H14" s="275">
        <v>200000</v>
      </c>
      <c r="I14" s="275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500000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85">
        <v>50</v>
      </c>
      <c r="G15" s="21" t="s">
        <v>13</v>
      </c>
      <c r="H15" s="87">
        <v>30</v>
      </c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150000</v>
      </c>
      <c r="G16" s="209"/>
      <c r="H16" s="209">
        <f t="shared" si="0"/>
        <v>60000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210000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6">
        <v>5</v>
      </c>
      <c r="D17" s="211" t="s">
        <v>15</v>
      </c>
      <c r="E17" s="212"/>
      <c r="F17" s="216">
        <v>30000</v>
      </c>
      <c r="G17" s="217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30000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120000</v>
      </c>
      <c r="G25" s="209"/>
      <c r="H25" s="209">
        <f t="shared" si="3"/>
        <v>60000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180000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12000</v>
      </c>
      <c r="G26" s="187"/>
      <c r="H26" s="187">
        <f t="shared" si="5"/>
        <v>6000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18000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132000</v>
      </c>
      <c r="G27" s="196"/>
      <c r="H27" s="196">
        <f t="shared" si="8"/>
        <v>66000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198000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H1:H2"/>
    <mergeCell ref="I1:I2"/>
    <mergeCell ref="J1:N2"/>
    <mergeCell ref="B5:C6"/>
    <mergeCell ref="D5:G6"/>
    <mergeCell ref="H5:N6"/>
    <mergeCell ref="L12:M13"/>
    <mergeCell ref="N12:O13"/>
    <mergeCell ref="P12:Q13"/>
    <mergeCell ref="R12:S13"/>
    <mergeCell ref="T12:U13"/>
    <mergeCell ref="V12:AB13"/>
    <mergeCell ref="B8:C9"/>
    <mergeCell ref="D8:G9"/>
    <mergeCell ref="T9:U10"/>
    <mergeCell ref="V9:AB10"/>
    <mergeCell ref="B12:B27"/>
    <mergeCell ref="C12:E13"/>
    <mergeCell ref="F12:G13"/>
    <mergeCell ref="H12:I13"/>
    <mergeCell ref="J12:K13"/>
    <mergeCell ref="P14:Q14"/>
    <mergeCell ref="R14:S14"/>
    <mergeCell ref="T14:U14"/>
    <mergeCell ref="V14:AB14"/>
    <mergeCell ref="C15:E15"/>
    <mergeCell ref="V15:AB15"/>
    <mergeCell ref="C14:E14"/>
    <mergeCell ref="F14:G14"/>
    <mergeCell ref="H14:I14"/>
    <mergeCell ref="J14:K14"/>
    <mergeCell ref="L14:M14"/>
    <mergeCell ref="N14:O14"/>
    <mergeCell ref="P16:Q16"/>
    <mergeCell ref="R16:S16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</mergeCells>
  <phoneticPr fontId="19"/>
  <pageMargins left="0.35433070866141736" right="0.23622047244094491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DF128"/>
  <sheetViews>
    <sheetView showZeros="0" topLeftCell="A7" zoomScale="70" zoomScaleNormal="70" workbookViewId="0">
      <selection activeCell="BQ125" sqref="BQ125:BX128"/>
    </sheetView>
  </sheetViews>
  <sheetFormatPr defaultColWidth="1.25" defaultRowHeight="6.95" customHeight="1" x14ac:dyDescent="0.15"/>
  <cols>
    <col min="1" max="1" width="1.25" style="1"/>
    <col min="2" max="110" width="1.875" style="1" customWidth="1"/>
    <col min="111" max="16384" width="1.25" style="1"/>
  </cols>
  <sheetData>
    <row r="1" spans="2:110" ht="6.95" customHeight="1" x14ac:dyDescent="0.15">
      <c r="AN1" s="376" t="s">
        <v>49</v>
      </c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</row>
    <row r="2" spans="2:110" ht="6.95" customHeight="1" x14ac:dyDescent="0.15">
      <c r="Z2" s="2"/>
      <c r="AA2" s="2"/>
      <c r="AB2" s="2"/>
      <c r="AC2" s="2"/>
      <c r="AD2" s="2"/>
      <c r="AE2" s="2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T2" s="378" t="s">
        <v>50</v>
      </c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80"/>
    </row>
    <row r="3" spans="2:110" ht="6.95" customHeight="1" x14ac:dyDescent="0.15">
      <c r="B3" s="2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T3" s="381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382"/>
    </row>
    <row r="4" spans="2:110" ht="6.95" customHeight="1" x14ac:dyDescent="0.15">
      <c r="B4" s="2"/>
      <c r="C4" s="108" t="s">
        <v>51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BT4" s="5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2"/>
    </row>
    <row r="5" spans="2:110" ht="6.95" customHeight="1" x14ac:dyDescent="0.15"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3"/>
      <c r="AH5" s="3"/>
      <c r="AI5" s="3"/>
      <c r="AJ5" s="3"/>
      <c r="AK5" s="3"/>
      <c r="AL5" s="3"/>
      <c r="BT5" s="6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13"/>
    </row>
    <row r="6" spans="2:110" ht="6.95" customHeight="1" x14ac:dyDescent="0.15"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H6" s="3"/>
      <c r="AI6" s="3"/>
      <c r="AJ6" s="3"/>
      <c r="AK6" s="3"/>
      <c r="AL6" s="3"/>
      <c r="BT6" s="6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13"/>
    </row>
    <row r="7" spans="2:110" ht="6.95" customHeight="1" thickBot="1" x14ac:dyDescent="0.2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H7" s="3"/>
      <c r="AI7" s="3"/>
      <c r="AJ7" s="3"/>
      <c r="AK7" s="3"/>
      <c r="AL7" s="3"/>
      <c r="BT7" s="6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13"/>
    </row>
    <row r="8" spans="2:110" ht="6.95" customHeight="1" thickTop="1" x14ac:dyDescent="0.15">
      <c r="BT8" s="6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13"/>
    </row>
    <row r="9" spans="2:110" ht="6.95" customHeight="1" x14ac:dyDescent="0.15">
      <c r="BT9" s="6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13"/>
    </row>
    <row r="10" spans="2:110" ht="6.95" customHeight="1" x14ac:dyDescent="0.15">
      <c r="AG10" s="4"/>
      <c r="AH10" s="4"/>
      <c r="AI10" s="4"/>
      <c r="AJ10" s="4"/>
      <c r="AK10" s="4"/>
      <c r="AL10" s="4"/>
      <c r="AM10" s="4"/>
      <c r="AN10" s="4"/>
      <c r="AO10" s="4"/>
      <c r="BT10" s="6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13"/>
    </row>
    <row r="11" spans="2:110" ht="6.95" customHeight="1" x14ac:dyDescent="0.15">
      <c r="AG11" s="4"/>
      <c r="AH11" s="4"/>
      <c r="AI11" s="4"/>
      <c r="AJ11" s="4"/>
      <c r="AK11" s="4"/>
      <c r="AL11" s="4"/>
      <c r="AM11" s="4"/>
      <c r="AN11" s="4"/>
      <c r="AO11" s="4"/>
      <c r="BT11" s="6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13"/>
    </row>
    <row r="12" spans="2:110" ht="6.95" customHeight="1" x14ac:dyDescent="0.15">
      <c r="D12" s="110" t="s">
        <v>52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AG12" s="4"/>
      <c r="AH12" s="4"/>
      <c r="AI12" s="4"/>
      <c r="BT12" s="6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13"/>
    </row>
    <row r="13" spans="2:110" ht="6.95" customHeight="1" x14ac:dyDescent="0.15"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AG13" s="4"/>
      <c r="AH13" s="4"/>
      <c r="AI13" s="4"/>
      <c r="BT13" s="6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13"/>
    </row>
    <row r="14" spans="2:110" ht="6.95" customHeight="1" x14ac:dyDescent="0.15">
      <c r="AG14" s="4"/>
      <c r="AH14" s="4"/>
      <c r="AI14" s="4"/>
      <c r="BT14" s="6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13"/>
    </row>
    <row r="15" spans="2:110" ht="6.95" customHeight="1" thickBot="1" x14ac:dyDescent="0.2">
      <c r="AG15" s="4"/>
      <c r="AH15" s="4"/>
      <c r="AI15" s="4"/>
      <c r="BT15" s="6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13"/>
    </row>
    <row r="16" spans="2:110" ht="6.95" customHeight="1" x14ac:dyDescent="0.15">
      <c r="C16" s="111" t="s">
        <v>53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383">
        <f>BY125</f>
        <v>0</v>
      </c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5"/>
      <c r="AG16" s="4"/>
      <c r="AH16" s="4"/>
      <c r="AI16" s="4"/>
      <c r="BT16" s="6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13"/>
    </row>
    <row r="17" spans="2:110" ht="6.95" customHeight="1" x14ac:dyDescent="0.15"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386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8"/>
      <c r="AG17" s="4"/>
      <c r="AH17" s="4"/>
      <c r="AI17" s="4"/>
      <c r="BT17" s="6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13"/>
    </row>
    <row r="18" spans="2:110" ht="6.95" customHeight="1" x14ac:dyDescent="0.15"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386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8"/>
      <c r="AG18" s="4"/>
      <c r="AH18" s="4"/>
      <c r="AI18" s="4"/>
      <c r="BT18" s="6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13"/>
    </row>
    <row r="19" spans="2:110" ht="6.95" customHeight="1" x14ac:dyDescent="0.15"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386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8"/>
      <c r="AG19" s="4"/>
      <c r="AH19" s="4"/>
      <c r="AI19" s="4"/>
      <c r="BT19" s="7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13"/>
    </row>
    <row r="20" spans="2:110" ht="6.95" customHeight="1" thickBot="1" x14ac:dyDescent="0.2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1"/>
      <c r="AG20" s="4"/>
      <c r="AH20" s="4"/>
      <c r="AI20" s="4"/>
      <c r="BT20" s="7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13"/>
    </row>
    <row r="21" spans="2:110" ht="6.95" customHeight="1" x14ac:dyDescent="0.15">
      <c r="AG21" s="4"/>
      <c r="AH21" s="4"/>
      <c r="AI21" s="4"/>
      <c r="BT21" s="7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13"/>
    </row>
    <row r="22" spans="2:110" ht="6.95" customHeight="1" x14ac:dyDescent="0.15">
      <c r="BT22" s="7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127" t="s">
        <v>54</v>
      </c>
      <c r="DC22" s="127"/>
      <c r="DD22" s="127"/>
      <c r="DE22" s="9"/>
      <c r="DF22" s="13"/>
    </row>
    <row r="23" spans="2:110" ht="6.95" customHeight="1" x14ac:dyDescent="0.15">
      <c r="BT23" s="7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127"/>
      <c r="DC23" s="127"/>
      <c r="DD23" s="127"/>
      <c r="DE23" s="9"/>
      <c r="DF23" s="13"/>
    </row>
    <row r="24" spans="2:110" ht="6.95" customHeight="1" x14ac:dyDescent="0.15">
      <c r="C24" s="110" t="s">
        <v>55</v>
      </c>
      <c r="D24" s="110"/>
      <c r="E24" s="110"/>
      <c r="F24" s="110"/>
      <c r="G24" s="110"/>
      <c r="H24" s="110" t="s">
        <v>0</v>
      </c>
      <c r="I24" s="110"/>
      <c r="J24" s="110"/>
      <c r="K24" s="110"/>
      <c r="L24" s="110" t="s">
        <v>1</v>
      </c>
      <c r="M24" s="110"/>
      <c r="N24" s="110"/>
      <c r="O24" s="110"/>
      <c r="P24" s="110" t="s">
        <v>56</v>
      </c>
      <c r="Q24" s="110"/>
      <c r="R24" s="110"/>
      <c r="S24" s="110"/>
      <c r="T24" s="110"/>
      <c r="U24" s="110"/>
      <c r="V24" s="110"/>
      <c r="BT24" s="6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127"/>
      <c r="DC24" s="127"/>
      <c r="DD24" s="127"/>
      <c r="DE24" s="9"/>
      <c r="DF24" s="13"/>
    </row>
    <row r="25" spans="2:110" ht="6.95" customHeight="1" x14ac:dyDescent="0.15"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BT25" s="6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14"/>
      <c r="DC25" s="14"/>
      <c r="DD25" s="14"/>
      <c r="DE25" s="9"/>
      <c r="DF25" s="13"/>
    </row>
    <row r="26" spans="2:110" ht="6.95" customHeight="1" x14ac:dyDescent="0.15">
      <c r="BT26" s="8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5"/>
      <c r="DC26" s="15"/>
      <c r="DD26" s="15"/>
      <c r="DE26" s="11"/>
      <c r="DF26" s="16"/>
    </row>
    <row r="27" spans="2:110" ht="6.95" customHeight="1" x14ac:dyDescent="0.15">
      <c r="D27" s="128" t="s">
        <v>57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</row>
    <row r="28" spans="2:110" ht="6.95" customHeight="1" thickBot="1" x14ac:dyDescent="0.2"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2:110" ht="6.95" customHeight="1" x14ac:dyDescent="0.15">
      <c r="B29" s="295" t="s">
        <v>58</v>
      </c>
      <c r="C29" s="296"/>
      <c r="D29" s="296"/>
      <c r="E29" s="296"/>
      <c r="F29" s="296"/>
      <c r="G29" s="303"/>
      <c r="H29" s="306" t="s">
        <v>9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 t="s">
        <v>59</v>
      </c>
      <c r="AL29" s="296"/>
      <c r="AM29" s="296"/>
      <c r="AN29" s="296"/>
      <c r="AO29" s="296"/>
      <c r="AP29" s="296"/>
      <c r="AQ29" s="296"/>
      <c r="AR29" s="296"/>
      <c r="AS29" s="392" t="s">
        <v>60</v>
      </c>
      <c r="AT29" s="392"/>
      <c r="AU29" s="392"/>
      <c r="AV29" s="392"/>
      <c r="AW29" s="392"/>
      <c r="AX29" s="392"/>
      <c r="AY29" s="392"/>
      <c r="AZ29" s="392"/>
      <c r="BA29" s="296" t="s">
        <v>61</v>
      </c>
      <c r="BB29" s="296"/>
      <c r="BC29" s="296"/>
      <c r="BD29" s="296"/>
      <c r="BE29" s="296"/>
      <c r="BF29" s="296"/>
      <c r="BG29" s="296"/>
      <c r="BH29" s="296"/>
      <c r="BI29" s="296" t="s">
        <v>62</v>
      </c>
      <c r="BJ29" s="296"/>
      <c r="BK29" s="296"/>
      <c r="BL29" s="296"/>
      <c r="BM29" s="296"/>
      <c r="BN29" s="296"/>
      <c r="BO29" s="296"/>
      <c r="BP29" s="296"/>
      <c r="BQ29" s="296" t="s">
        <v>63</v>
      </c>
      <c r="BR29" s="296"/>
      <c r="BS29" s="296"/>
      <c r="BT29" s="296"/>
      <c r="BU29" s="296"/>
      <c r="BV29" s="296"/>
      <c r="BW29" s="296"/>
      <c r="BX29" s="297"/>
      <c r="BY29" s="395" t="s">
        <v>64</v>
      </c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53" t="s">
        <v>65</v>
      </c>
      <c r="CN29" s="354"/>
      <c r="CO29" s="354"/>
      <c r="CP29" s="354"/>
      <c r="CQ29" s="354"/>
      <c r="CR29" s="354"/>
      <c r="CS29" s="354"/>
      <c r="CT29" s="354"/>
      <c r="CU29" s="354"/>
      <c r="CV29" s="354"/>
      <c r="CW29" s="354"/>
      <c r="CX29" s="354"/>
      <c r="CY29" s="354"/>
      <c r="CZ29" s="354"/>
      <c r="DA29" s="354"/>
      <c r="DB29" s="354"/>
      <c r="DC29" s="354"/>
      <c r="DD29" s="354"/>
      <c r="DE29" s="354"/>
      <c r="DF29" s="355"/>
    </row>
    <row r="30" spans="2:110" ht="6.95" customHeight="1" x14ac:dyDescent="0.15">
      <c r="B30" s="298"/>
      <c r="C30" s="107"/>
      <c r="D30" s="107"/>
      <c r="E30" s="107"/>
      <c r="F30" s="107"/>
      <c r="G30" s="304"/>
      <c r="H30" s="3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393"/>
      <c r="AT30" s="393"/>
      <c r="AU30" s="393"/>
      <c r="AV30" s="393"/>
      <c r="AW30" s="393"/>
      <c r="AX30" s="393"/>
      <c r="AY30" s="393"/>
      <c r="AZ30" s="393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299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56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7"/>
      <c r="DA30" s="357"/>
      <c r="DB30" s="357"/>
      <c r="DC30" s="357"/>
      <c r="DD30" s="357"/>
      <c r="DE30" s="357"/>
      <c r="DF30" s="358"/>
    </row>
    <row r="31" spans="2:110" ht="6.95" customHeight="1" thickBot="1" x14ac:dyDescent="0.2">
      <c r="B31" s="300"/>
      <c r="C31" s="301"/>
      <c r="D31" s="301"/>
      <c r="E31" s="301"/>
      <c r="F31" s="301"/>
      <c r="G31" s="305"/>
      <c r="H31" s="308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94"/>
      <c r="AT31" s="394"/>
      <c r="AU31" s="394"/>
      <c r="AV31" s="394"/>
      <c r="AW31" s="394"/>
      <c r="AX31" s="394"/>
      <c r="AY31" s="394"/>
      <c r="AZ31" s="394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2"/>
      <c r="BY31" s="396"/>
      <c r="BZ31" s="396"/>
      <c r="CA31" s="396"/>
      <c r="CB31" s="396"/>
      <c r="CC31" s="396"/>
      <c r="CD31" s="396"/>
      <c r="CE31" s="396"/>
      <c r="CF31" s="396"/>
      <c r="CG31" s="396"/>
      <c r="CH31" s="396"/>
      <c r="CI31" s="396"/>
      <c r="CJ31" s="396"/>
      <c r="CK31" s="396"/>
      <c r="CL31" s="396"/>
      <c r="CM31" s="359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1"/>
    </row>
    <row r="32" spans="2:110" ht="6.95" customHeight="1" x14ac:dyDescent="0.15">
      <c r="B32" s="362" t="s">
        <v>66</v>
      </c>
      <c r="C32" s="363"/>
      <c r="D32" s="363"/>
      <c r="E32" s="363"/>
      <c r="F32" s="363"/>
      <c r="G32" s="364"/>
      <c r="H32" s="365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31">
        <f>AK32*AS32+BA32+BI32+BQ32</f>
        <v>0</v>
      </c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67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9"/>
    </row>
    <row r="33" spans="2:110" ht="6.95" customHeight="1" x14ac:dyDescent="0.15">
      <c r="B33" s="324"/>
      <c r="C33" s="325"/>
      <c r="D33" s="325"/>
      <c r="E33" s="325"/>
      <c r="F33" s="325"/>
      <c r="G33" s="326"/>
      <c r="H33" s="327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70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2"/>
    </row>
    <row r="34" spans="2:110" ht="6.95" customHeight="1" x14ac:dyDescent="0.15">
      <c r="B34" s="324"/>
      <c r="C34" s="325"/>
      <c r="D34" s="325"/>
      <c r="E34" s="325"/>
      <c r="F34" s="325"/>
      <c r="G34" s="326"/>
      <c r="H34" s="327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73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5"/>
    </row>
    <row r="35" spans="2:110" ht="6.95" customHeight="1" x14ac:dyDescent="0.15">
      <c r="B35" s="324" t="s">
        <v>67</v>
      </c>
      <c r="C35" s="325"/>
      <c r="D35" s="325"/>
      <c r="E35" s="325"/>
      <c r="F35" s="325"/>
      <c r="G35" s="326"/>
      <c r="H35" s="327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31">
        <f>AK35*AS35+BA35+BI35+BQ35</f>
        <v>0</v>
      </c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44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6"/>
    </row>
    <row r="36" spans="2:110" ht="6.95" customHeight="1" x14ac:dyDescent="0.15">
      <c r="B36" s="324"/>
      <c r="C36" s="325"/>
      <c r="D36" s="325"/>
      <c r="E36" s="325"/>
      <c r="F36" s="325"/>
      <c r="G36" s="326"/>
      <c r="H36" s="327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47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9"/>
    </row>
    <row r="37" spans="2:110" ht="6.95" customHeight="1" x14ac:dyDescent="0.15">
      <c r="B37" s="324"/>
      <c r="C37" s="325"/>
      <c r="D37" s="325"/>
      <c r="E37" s="325"/>
      <c r="F37" s="325"/>
      <c r="G37" s="326"/>
      <c r="H37" s="327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50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2"/>
    </row>
    <row r="38" spans="2:110" ht="6.95" customHeight="1" x14ac:dyDescent="0.15">
      <c r="B38" s="324" t="s">
        <v>68</v>
      </c>
      <c r="C38" s="325"/>
      <c r="D38" s="325"/>
      <c r="E38" s="325"/>
      <c r="F38" s="325"/>
      <c r="G38" s="326"/>
      <c r="H38" s="327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31">
        <f>AK38*AS38+BA38+BI38+BQ38</f>
        <v>0</v>
      </c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44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6"/>
    </row>
    <row r="39" spans="2:110" ht="6.95" customHeight="1" x14ac:dyDescent="0.15">
      <c r="B39" s="324"/>
      <c r="C39" s="325"/>
      <c r="D39" s="325"/>
      <c r="E39" s="325"/>
      <c r="F39" s="325"/>
      <c r="G39" s="326"/>
      <c r="H39" s="327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47"/>
      <c r="CN39" s="348"/>
      <c r="CO39" s="348"/>
      <c r="CP39" s="348"/>
      <c r="CQ39" s="348"/>
      <c r="CR39" s="348"/>
      <c r="CS39" s="348"/>
      <c r="CT39" s="348"/>
      <c r="CU39" s="348"/>
      <c r="CV39" s="348"/>
      <c r="CW39" s="348"/>
      <c r="CX39" s="348"/>
      <c r="CY39" s="348"/>
      <c r="CZ39" s="348"/>
      <c r="DA39" s="348"/>
      <c r="DB39" s="348"/>
      <c r="DC39" s="348"/>
      <c r="DD39" s="348"/>
      <c r="DE39" s="348"/>
      <c r="DF39" s="349"/>
    </row>
    <row r="40" spans="2:110" ht="6.95" customHeight="1" x14ac:dyDescent="0.15">
      <c r="B40" s="324"/>
      <c r="C40" s="325"/>
      <c r="D40" s="325"/>
      <c r="E40" s="325"/>
      <c r="F40" s="325"/>
      <c r="G40" s="326"/>
      <c r="H40" s="327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50"/>
      <c r="CN40" s="351"/>
      <c r="CO40" s="351"/>
      <c r="CP40" s="351"/>
      <c r="CQ40" s="351"/>
      <c r="CR40" s="351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2"/>
    </row>
    <row r="41" spans="2:110" ht="6.95" customHeight="1" x14ac:dyDescent="0.15">
      <c r="B41" s="341" t="s">
        <v>69</v>
      </c>
      <c r="C41" s="342"/>
      <c r="D41" s="342"/>
      <c r="E41" s="342"/>
      <c r="F41" s="342"/>
      <c r="G41" s="343"/>
      <c r="H41" s="327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31">
        <f>AK41*AS41+BA41+BI41+BQ41</f>
        <v>0</v>
      </c>
      <c r="BZ41" s="331"/>
      <c r="CA41" s="331"/>
      <c r="CB41" s="331"/>
      <c r="CC41" s="331"/>
      <c r="CD41" s="331"/>
      <c r="CE41" s="331"/>
      <c r="CF41" s="331"/>
      <c r="CG41" s="331"/>
      <c r="CH41" s="331"/>
      <c r="CI41" s="331"/>
      <c r="CJ41" s="331"/>
      <c r="CK41" s="331"/>
      <c r="CL41" s="331"/>
      <c r="CM41" s="333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5"/>
    </row>
    <row r="42" spans="2:110" ht="6.95" customHeight="1" x14ac:dyDescent="0.15">
      <c r="B42" s="341"/>
      <c r="C42" s="342"/>
      <c r="D42" s="342"/>
      <c r="E42" s="342"/>
      <c r="F42" s="342"/>
      <c r="G42" s="343"/>
      <c r="H42" s="327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6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20"/>
    </row>
    <row r="43" spans="2:110" ht="6.95" customHeight="1" x14ac:dyDescent="0.15">
      <c r="B43" s="341"/>
      <c r="C43" s="342"/>
      <c r="D43" s="342"/>
      <c r="E43" s="342"/>
      <c r="F43" s="342"/>
      <c r="G43" s="343"/>
      <c r="H43" s="327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8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40"/>
    </row>
    <row r="44" spans="2:110" ht="6.95" customHeight="1" x14ac:dyDescent="0.15">
      <c r="B44" s="324" t="s">
        <v>70</v>
      </c>
      <c r="C44" s="325"/>
      <c r="D44" s="325"/>
      <c r="E44" s="325"/>
      <c r="F44" s="325"/>
      <c r="G44" s="326"/>
      <c r="H44" s="327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8"/>
      <c r="BS44" s="328"/>
      <c r="BT44" s="328"/>
      <c r="BU44" s="328"/>
      <c r="BV44" s="328"/>
      <c r="BW44" s="328"/>
      <c r="BX44" s="328"/>
      <c r="BY44" s="331">
        <f>AK44*AS44+BA44+BI44+BQ44</f>
        <v>0</v>
      </c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3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5"/>
    </row>
    <row r="45" spans="2:110" ht="6.95" customHeight="1" x14ac:dyDescent="0.15">
      <c r="B45" s="324"/>
      <c r="C45" s="325"/>
      <c r="D45" s="325"/>
      <c r="E45" s="325"/>
      <c r="F45" s="325"/>
      <c r="G45" s="326"/>
      <c r="H45" s="327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8"/>
      <c r="BS45" s="328"/>
      <c r="BT45" s="328"/>
      <c r="BU45" s="328"/>
      <c r="BV45" s="328"/>
      <c r="BW45" s="328"/>
      <c r="BX45" s="328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6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20"/>
    </row>
    <row r="46" spans="2:110" ht="6.95" customHeight="1" x14ac:dyDescent="0.15">
      <c r="B46" s="324"/>
      <c r="C46" s="325"/>
      <c r="D46" s="325"/>
      <c r="E46" s="325"/>
      <c r="F46" s="325"/>
      <c r="G46" s="326"/>
      <c r="H46" s="327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  <c r="BR46" s="328"/>
      <c r="BS46" s="328"/>
      <c r="BT46" s="328"/>
      <c r="BU46" s="328"/>
      <c r="BV46" s="328"/>
      <c r="BW46" s="328"/>
      <c r="BX46" s="328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8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40"/>
    </row>
    <row r="47" spans="2:110" ht="6.95" customHeight="1" x14ac:dyDescent="0.15">
      <c r="B47" s="324" t="s">
        <v>71</v>
      </c>
      <c r="C47" s="325"/>
      <c r="D47" s="325"/>
      <c r="E47" s="325"/>
      <c r="F47" s="325"/>
      <c r="G47" s="326"/>
      <c r="H47" s="327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31">
        <f>AK47*AS47+BA47+BI47+BQ47</f>
        <v>0</v>
      </c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3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5"/>
    </row>
    <row r="48" spans="2:110" ht="6.95" customHeight="1" x14ac:dyDescent="0.15">
      <c r="B48" s="324"/>
      <c r="C48" s="325"/>
      <c r="D48" s="325"/>
      <c r="E48" s="325"/>
      <c r="F48" s="325"/>
      <c r="G48" s="326"/>
      <c r="H48" s="327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/>
      <c r="BR48" s="328"/>
      <c r="BS48" s="328"/>
      <c r="BT48" s="328"/>
      <c r="BU48" s="328"/>
      <c r="BV48" s="328"/>
      <c r="BW48" s="328"/>
      <c r="BX48" s="328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6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20"/>
    </row>
    <row r="49" spans="2:110" ht="6.95" customHeight="1" x14ac:dyDescent="0.15">
      <c r="B49" s="324"/>
      <c r="C49" s="325"/>
      <c r="D49" s="325"/>
      <c r="E49" s="325"/>
      <c r="F49" s="325"/>
      <c r="G49" s="326"/>
      <c r="H49" s="327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8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40"/>
    </row>
    <row r="50" spans="2:110" ht="6.95" customHeight="1" x14ac:dyDescent="0.15">
      <c r="B50" s="324" t="s">
        <v>72</v>
      </c>
      <c r="C50" s="325"/>
      <c r="D50" s="325"/>
      <c r="E50" s="325"/>
      <c r="F50" s="325"/>
      <c r="G50" s="326"/>
      <c r="H50" s="327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31">
        <f>AK50*AS50+BA50+BI50+BQ50</f>
        <v>0</v>
      </c>
      <c r="BZ50" s="331"/>
      <c r="CA50" s="331"/>
      <c r="CB50" s="331"/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3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5"/>
    </row>
    <row r="51" spans="2:110" ht="6.95" customHeight="1" x14ac:dyDescent="0.15">
      <c r="B51" s="324"/>
      <c r="C51" s="325"/>
      <c r="D51" s="325"/>
      <c r="E51" s="325"/>
      <c r="F51" s="325"/>
      <c r="G51" s="326"/>
      <c r="H51" s="327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6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20"/>
    </row>
    <row r="52" spans="2:110" ht="6.95" customHeight="1" x14ac:dyDescent="0.15">
      <c r="B52" s="324"/>
      <c r="C52" s="325"/>
      <c r="D52" s="325"/>
      <c r="E52" s="325"/>
      <c r="F52" s="325"/>
      <c r="G52" s="326"/>
      <c r="H52" s="327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8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40"/>
    </row>
    <row r="53" spans="2:110" ht="6.95" customHeight="1" x14ac:dyDescent="0.15">
      <c r="B53" s="324" t="s">
        <v>73</v>
      </c>
      <c r="C53" s="325"/>
      <c r="D53" s="325"/>
      <c r="E53" s="325"/>
      <c r="F53" s="325"/>
      <c r="G53" s="326"/>
      <c r="H53" s="327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/>
      <c r="BR53" s="328"/>
      <c r="BS53" s="328"/>
      <c r="BT53" s="328"/>
      <c r="BU53" s="328"/>
      <c r="BV53" s="328"/>
      <c r="BW53" s="328"/>
      <c r="BX53" s="328"/>
      <c r="BY53" s="331">
        <f>AK53*AS53+BA53+BI53+BQ53</f>
        <v>0</v>
      </c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3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5"/>
    </row>
    <row r="54" spans="2:110" ht="6.95" customHeight="1" x14ac:dyDescent="0.15">
      <c r="B54" s="324"/>
      <c r="C54" s="325"/>
      <c r="D54" s="325"/>
      <c r="E54" s="325"/>
      <c r="F54" s="325"/>
      <c r="G54" s="326"/>
      <c r="H54" s="327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6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20"/>
    </row>
    <row r="55" spans="2:110" ht="6.95" customHeight="1" x14ac:dyDescent="0.15">
      <c r="B55" s="324"/>
      <c r="C55" s="325"/>
      <c r="D55" s="325"/>
      <c r="E55" s="325"/>
      <c r="F55" s="325"/>
      <c r="G55" s="326"/>
      <c r="H55" s="327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8"/>
      <c r="CN55" s="339"/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339"/>
      <c r="CZ55" s="339"/>
      <c r="DA55" s="339"/>
      <c r="DB55" s="339"/>
      <c r="DC55" s="339"/>
      <c r="DD55" s="339"/>
      <c r="DE55" s="339"/>
      <c r="DF55" s="340"/>
    </row>
    <row r="56" spans="2:110" ht="6.95" customHeight="1" x14ac:dyDescent="0.15">
      <c r="B56" s="324" t="s">
        <v>74</v>
      </c>
      <c r="C56" s="325"/>
      <c r="D56" s="325"/>
      <c r="E56" s="325"/>
      <c r="F56" s="325"/>
      <c r="G56" s="326"/>
      <c r="H56" s="327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31">
        <f>AK56*AS56+BA56+BI56+BQ56</f>
        <v>0</v>
      </c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3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5"/>
    </row>
    <row r="57" spans="2:110" ht="6.95" customHeight="1" x14ac:dyDescent="0.15">
      <c r="B57" s="324"/>
      <c r="C57" s="325"/>
      <c r="D57" s="325"/>
      <c r="E57" s="325"/>
      <c r="F57" s="325"/>
      <c r="G57" s="326"/>
      <c r="H57" s="327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6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20"/>
    </row>
    <row r="58" spans="2:110" ht="6.95" customHeight="1" x14ac:dyDescent="0.15">
      <c r="B58" s="324"/>
      <c r="C58" s="325"/>
      <c r="D58" s="325"/>
      <c r="E58" s="325"/>
      <c r="F58" s="325"/>
      <c r="G58" s="326"/>
      <c r="H58" s="327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  <c r="BW58" s="328"/>
      <c r="BX58" s="328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8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40"/>
    </row>
    <row r="59" spans="2:110" ht="6.95" customHeight="1" x14ac:dyDescent="0.15">
      <c r="B59" s="324" t="s">
        <v>75</v>
      </c>
      <c r="C59" s="325"/>
      <c r="D59" s="325"/>
      <c r="E59" s="325"/>
      <c r="F59" s="325"/>
      <c r="G59" s="326"/>
      <c r="H59" s="327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31">
        <f>AK59*AS59+BA59+BI59+BQ59</f>
        <v>0</v>
      </c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3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5"/>
    </row>
    <row r="60" spans="2:110" ht="6.95" customHeight="1" x14ac:dyDescent="0.15">
      <c r="B60" s="324"/>
      <c r="C60" s="325"/>
      <c r="D60" s="325"/>
      <c r="E60" s="325"/>
      <c r="F60" s="325"/>
      <c r="G60" s="326"/>
      <c r="H60" s="327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8"/>
      <c r="BT60" s="328"/>
      <c r="BU60" s="328"/>
      <c r="BV60" s="328"/>
      <c r="BW60" s="328"/>
      <c r="BX60" s="328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6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20"/>
    </row>
    <row r="61" spans="2:110" ht="6.95" customHeight="1" x14ac:dyDescent="0.15">
      <c r="B61" s="324"/>
      <c r="C61" s="325"/>
      <c r="D61" s="325"/>
      <c r="E61" s="325"/>
      <c r="F61" s="325"/>
      <c r="G61" s="326"/>
      <c r="H61" s="327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  <c r="BW61" s="328"/>
      <c r="BX61" s="328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8"/>
      <c r="CN61" s="339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39"/>
      <c r="DF61" s="340"/>
    </row>
    <row r="62" spans="2:110" ht="6.95" customHeight="1" x14ac:dyDescent="0.15">
      <c r="B62" s="341" t="s">
        <v>76</v>
      </c>
      <c r="C62" s="342"/>
      <c r="D62" s="342"/>
      <c r="E62" s="342"/>
      <c r="F62" s="342"/>
      <c r="G62" s="343"/>
      <c r="H62" s="327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31">
        <f>AK62*AS62+BA62+BI62+BQ62</f>
        <v>0</v>
      </c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3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5"/>
    </row>
    <row r="63" spans="2:110" ht="6.95" customHeight="1" x14ac:dyDescent="0.15">
      <c r="B63" s="341"/>
      <c r="C63" s="342"/>
      <c r="D63" s="342"/>
      <c r="E63" s="342"/>
      <c r="F63" s="342"/>
      <c r="G63" s="343"/>
      <c r="H63" s="327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BI63" s="328"/>
      <c r="BJ63" s="328"/>
      <c r="BK63" s="328"/>
      <c r="BL63" s="328"/>
      <c r="BM63" s="328"/>
      <c r="BN63" s="328"/>
      <c r="BO63" s="328"/>
      <c r="BP63" s="328"/>
      <c r="BQ63" s="328"/>
      <c r="BR63" s="328"/>
      <c r="BS63" s="328"/>
      <c r="BT63" s="328"/>
      <c r="BU63" s="328"/>
      <c r="BV63" s="328"/>
      <c r="BW63" s="328"/>
      <c r="BX63" s="328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6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20"/>
    </row>
    <row r="64" spans="2:110" ht="6.95" customHeight="1" x14ac:dyDescent="0.15">
      <c r="B64" s="341"/>
      <c r="C64" s="342"/>
      <c r="D64" s="342"/>
      <c r="E64" s="342"/>
      <c r="F64" s="342"/>
      <c r="G64" s="343"/>
      <c r="H64" s="327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328"/>
      <c r="BQ64" s="328"/>
      <c r="BR64" s="328"/>
      <c r="BS64" s="328"/>
      <c r="BT64" s="328"/>
      <c r="BU64" s="328"/>
      <c r="BV64" s="328"/>
      <c r="BW64" s="328"/>
      <c r="BX64" s="328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8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40"/>
    </row>
    <row r="65" spans="2:110" ht="6.95" customHeight="1" x14ac:dyDescent="0.15">
      <c r="B65" s="324" t="s">
        <v>77</v>
      </c>
      <c r="C65" s="325"/>
      <c r="D65" s="325"/>
      <c r="E65" s="325"/>
      <c r="F65" s="325"/>
      <c r="G65" s="326"/>
      <c r="H65" s="327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328"/>
      <c r="BQ65" s="328"/>
      <c r="BR65" s="328"/>
      <c r="BS65" s="328"/>
      <c r="BT65" s="328"/>
      <c r="BU65" s="328"/>
      <c r="BV65" s="328"/>
      <c r="BW65" s="328"/>
      <c r="BX65" s="328"/>
      <c r="BY65" s="331">
        <f>AK65*AS65+BA65+BI65+BQ65</f>
        <v>0</v>
      </c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3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5"/>
    </row>
    <row r="66" spans="2:110" ht="6.95" customHeight="1" x14ac:dyDescent="0.15">
      <c r="B66" s="324"/>
      <c r="C66" s="325"/>
      <c r="D66" s="325"/>
      <c r="E66" s="325"/>
      <c r="F66" s="325"/>
      <c r="G66" s="326"/>
      <c r="H66" s="327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6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20"/>
    </row>
    <row r="67" spans="2:110" ht="6.95" customHeight="1" x14ac:dyDescent="0.15">
      <c r="B67" s="324"/>
      <c r="C67" s="325"/>
      <c r="D67" s="325"/>
      <c r="E67" s="325"/>
      <c r="F67" s="325"/>
      <c r="G67" s="326"/>
      <c r="H67" s="327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8"/>
      <c r="CN67" s="339"/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39"/>
      <c r="DF67" s="340"/>
    </row>
    <row r="68" spans="2:110" ht="6.95" customHeight="1" x14ac:dyDescent="0.15">
      <c r="B68" s="324" t="s">
        <v>78</v>
      </c>
      <c r="C68" s="325"/>
      <c r="D68" s="325"/>
      <c r="E68" s="325"/>
      <c r="F68" s="325"/>
      <c r="G68" s="326"/>
      <c r="H68" s="327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8"/>
      <c r="BX68" s="328"/>
      <c r="BY68" s="331">
        <f>AK68*AS68+BA68+BI68+BQ68</f>
        <v>0</v>
      </c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3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5"/>
    </row>
    <row r="69" spans="2:110" ht="6.95" customHeight="1" x14ac:dyDescent="0.15">
      <c r="B69" s="324"/>
      <c r="C69" s="325"/>
      <c r="D69" s="325"/>
      <c r="E69" s="325"/>
      <c r="F69" s="325"/>
      <c r="G69" s="326"/>
      <c r="H69" s="327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6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20"/>
    </row>
    <row r="70" spans="2:110" ht="6.95" customHeight="1" x14ac:dyDescent="0.15">
      <c r="B70" s="324"/>
      <c r="C70" s="325"/>
      <c r="D70" s="325"/>
      <c r="E70" s="325"/>
      <c r="F70" s="325"/>
      <c r="G70" s="326"/>
      <c r="H70" s="327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8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39"/>
      <c r="DF70" s="340"/>
    </row>
    <row r="71" spans="2:110" ht="6.95" customHeight="1" x14ac:dyDescent="0.15">
      <c r="B71" s="324" t="s">
        <v>79</v>
      </c>
      <c r="C71" s="325"/>
      <c r="D71" s="325"/>
      <c r="E71" s="325"/>
      <c r="F71" s="325"/>
      <c r="G71" s="326"/>
      <c r="H71" s="327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8"/>
      <c r="BV71" s="328"/>
      <c r="BW71" s="328"/>
      <c r="BX71" s="328"/>
      <c r="BY71" s="331">
        <f>AK71*AS71+BA71+BI71+BQ71</f>
        <v>0</v>
      </c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3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5"/>
    </row>
    <row r="72" spans="2:110" ht="6.95" customHeight="1" x14ac:dyDescent="0.15">
      <c r="B72" s="324"/>
      <c r="C72" s="325"/>
      <c r="D72" s="325"/>
      <c r="E72" s="325"/>
      <c r="F72" s="325"/>
      <c r="G72" s="326"/>
      <c r="H72" s="327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  <c r="BI72" s="328"/>
      <c r="BJ72" s="328"/>
      <c r="BK72" s="328"/>
      <c r="BL72" s="328"/>
      <c r="BM72" s="328"/>
      <c r="BN72" s="328"/>
      <c r="BO72" s="328"/>
      <c r="BP72" s="328"/>
      <c r="BQ72" s="328"/>
      <c r="BR72" s="328"/>
      <c r="BS72" s="328"/>
      <c r="BT72" s="328"/>
      <c r="BU72" s="328"/>
      <c r="BV72" s="328"/>
      <c r="BW72" s="328"/>
      <c r="BX72" s="328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6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20"/>
    </row>
    <row r="73" spans="2:110" ht="6.95" customHeight="1" x14ac:dyDescent="0.15">
      <c r="B73" s="324"/>
      <c r="C73" s="325"/>
      <c r="D73" s="325"/>
      <c r="E73" s="325"/>
      <c r="F73" s="325"/>
      <c r="G73" s="326"/>
      <c r="H73" s="327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8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8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40"/>
    </row>
    <row r="74" spans="2:110" ht="6.95" customHeight="1" x14ac:dyDescent="0.15">
      <c r="B74" s="324" t="s">
        <v>80</v>
      </c>
      <c r="C74" s="325"/>
      <c r="D74" s="325"/>
      <c r="E74" s="325"/>
      <c r="F74" s="325"/>
      <c r="G74" s="326"/>
      <c r="H74" s="327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31">
        <f>AK74*AS74+BA74+BI74+BQ74</f>
        <v>0</v>
      </c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3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5"/>
    </row>
    <row r="75" spans="2:110" ht="6.95" customHeight="1" x14ac:dyDescent="0.15">
      <c r="B75" s="324"/>
      <c r="C75" s="325"/>
      <c r="D75" s="325"/>
      <c r="E75" s="325"/>
      <c r="F75" s="325"/>
      <c r="G75" s="326"/>
      <c r="H75" s="327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8"/>
      <c r="BV75" s="328"/>
      <c r="BW75" s="328"/>
      <c r="BX75" s="328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6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20"/>
    </row>
    <row r="76" spans="2:110" ht="6.95" customHeight="1" x14ac:dyDescent="0.15">
      <c r="B76" s="324"/>
      <c r="C76" s="325"/>
      <c r="D76" s="325"/>
      <c r="E76" s="325"/>
      <c r="F76" s="325"/>
      <c r="G76" s="326"/>
      <c r="H76" s="327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328"/>
      <c r="BW76" s="328"/>
      <c r="BX76" s="328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8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39"/>
      <c r="DF76" s="340"/>
    </row>
    <row r="77" spans="2:110" ht="6.95" customHeight="1" x14ac:dyDescent="0.15">
      <c r="B77" s="324" t="s">
        <v>81</v>
      </c>
      <c r="C77" s="325"/>
      <c r="D77" s="325"/>
      <c r="E77" s="325"/>
      <c r="F77" s="325"/>
      <c r="G77" s="326"/>
      <c r="H77" s="327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8"/>
      <c r="BV77" s="328"/>
      <c r="BW77" s="328"/>
      <c r="BX77" s="328"/>
      <c r="BY77" s="331">
        <f>AK77*AS77+BA77+BI77+BQ77</f>
        <v>0</v>
      </c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3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5"/>
    </row>
    <row r="78" spans="2:110" ht="6.95" customHeight="1" x14ac:dyDescent="0.15">
      <c r="B78" s="324"/>
      <c r="C78" s="325"/>
      <c r="D78" s="325"/>
      <c r="E78" s="325"/>
      <c r="F78" s="325"/>
      <c r="G78" s="326"/>
      <c r="H78" s="327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8"/>
      <c r="BV78" s="328"/>
      <c r="BW78" s="328"/>
      <c r="BX78" s="328"/>
      <c r="BY78" s="332"/>
      <c r="BZ78" s="332"/>
      <c r="CA78" s="332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6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20"/>
    </row>
    <row r="79" spans="2:110" ht="6.95" customHeight="1" x14ac:dyDescent="0.15">
      <c r="B79" s="324"/>
      <c r="C79" s="325"/>
      <c r="D79" s="325"/>
      <c r="E79" s="325"/>
      <c r="F79" s="325"/>
      <c r="G79" s="326"/>
      <c r="H79" s="327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328"/>
      <c r="BI79" s="328"/>
      <c r="BJ79" s="328"/>
      <c r="BK79" s="328"/>
      <c r="BL79" s="328"/>
      <c r="BM79" s="328"/>
      <c r="BN79" s="328"/>
      <c r="BO79" s="328"/>
      <c r="BP79" s="328"/>
      <c r="BQ79" s="328"/>
      <c r="BR79" s="328"/>
      <c r="BS79" s="328"/>
      <c r="BT79" s="328"/>
      <c r="BU79" s="328"/>
      <c r="BV79" s="328"/>
      <c r="BW79" s="328"/>
      <c r="BX79" s="328"/>
      <c r="BY79" s="332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8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40"/>
    </row>
    <row r="80" spans="2:110" ht="6.95" customHeight="1" x14ac:dyDescent="0.15">
      <c r="B80" s="324" t="s">
        <v>82</v>
      </c>
      <c r="C80" s="325"/>
      <c r="D80" s="325"/>
      <c r="E80" s="325"/>
      <c r="F80" s="325"/>
      <c r="G80" s="326"/>
      <c r="H80" s="327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8"/>
      <c r="BY80" s="331">
        <f>AK80*AS80+BA80+BI80+BQ80</f>
        <v>0</v>
      </c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3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5"/>
    </row>
    <row r="81" spans="2:110" ht="6.95" customHeight="1" x14ac:dyDescent="0.15">
      <c r="B81" s="324"/>
      <c r="C81" s="325"/>
      <c r="D81" s="325"/>
      <c r="E81" s="325"/>
      <c r="F81" s="325"/>
      <c r="G81" s="326"/>
      <c r="H81" s="327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32"/>
      <c r="BZ81" s="332"/>
      <c r="CA81" s="332"/>
      <c r="CB81" s="332"/>
      <c r="CC81" s="332"/>
      <c r="CD81" s="332"/>
      <c r="CE81" s="332"/>
      <c r="CF81" s="332"/>
      <c r="CG81" s="332"/>
      <c r="CH81" s="332"/>
      <c r="CI81" s="332"/>
      <c r="CJ81" s="332"/>
      <c r="CK81" s="332"/>
      <c r="CL81" s="332"/>
      <c r="CM81" s="336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20"/>
    </row>
    <row r="82" spans="2:110" ht="6.95" customHeight="1" x14ac:dyDescent="0.15">
      <c r="B82" s="324"/>
      <c r="C82" s="325"/>
      <c r="D82" s="325"/>
      <c r="E82" s="325"/>
      <c r="F82" s="325"/>
      <c r="G82" s="326"/>
      <c r="H82" s="327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32"/>
      <c r="BZ82" s="332"/>
      <c r="CA82" s="332"/>
      <c r="CB82" s="332"/>
      <c r="CC82" s="332"/>
      <c r="CD82" s="332"/>
      <c r="CE82" s="332"/>
      <c r="CF82" s="332"/>
      <c r="CG82" s="332"/>
      <c r="CH82" s="332"/>
      <c r="CI82" s="332"/>
      <c r="CJ82" s="332"/>
      <c r="CK82" s="332"/>
      <c r="CL82" s="332"/>
      <c r="CM82" s="338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40"/>
    </row>
    <row r="83" spans="2:110" ht="6.95" customHeight="1" x14ac:dyDescent="0.15">
      <c r="B83" s="341" t="s">
        <v>83</v>
      </c>
      <c r="C83" s="342"/>
      <c r="D83" s="342"/>
      <c r="E83" s="342"/>
      <c r="F83" s="342"/>
      <c r="G83" s="343"/>
      <c r="H83" s="327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31">
        <f>AK83*AS83+BA83+BI83+BQ83</f>
        <v>0</v>
      </c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3"/>
      <c r="CN83" s="334"/>
      <c r="CO83" s="334"/>
      <c r="CP83" s="334"/>
      <c r="CQ83" s="334"/>
      <c r="CR83" s="334"/>
      <c r="CS83" s="334"/>
      <c r="CT83" s="334"/>
      <c r="CU83" s="334"/>
      <c r="CV83" s="334"/>
      <c r="CW83" s="334"/>
      <c r="CX83" s="334"/>
      <c r="CY83" s="334"/>
      <c r="CZ83" s="334"/>
      <c r="DA83" s="334"/>
      <c r="DB83" s="334"/>
      <c r="DC83" s="334"/>
      <c r="DD83" s="334"/>
      <c r="DE83" s="334"/>
      <c r="DF83" s="335"/>
    </row>
    <row r="84" spans="2:110" ht="6.95" customHeight="1" x14ac:dyDescent="0.15">
      <c r="B84" s="341"/>
      <c r="C84" s="342"/>
      <c r="D84" s="342"/>
      <c r="E84" s="342"/>
      <c r="F84" s="342"/>
      <c r="G84" s="343"/>
      <c r="H84" s="327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32"/>
      <c r="BZ84" s="332"/>
      <c r="CA84" s="332"/>
      <c r="CB84" s="332"/>
      <c r="CC84" s="332"/>
      <c r="CD84" s="332"/>
      <c r="CE84" s="332"/>
      <c r="CF84" s="332"/>
      <c r="CG84" s="332"/>
      <c r="CH84" s="332"/>
      <c r="CI84" s="332"/>
      <c r="CJ84" s="332"/>
      <c r="CK84" s="332"/>
      <c r="CL84" s="332"/>
      <c r="CM84" s="336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20"/>
    </row>
    <row r="85" spans="2:110" ht="6.95" customHeight="1" x14ac:dyDescent="0.15">
      <c r="B85" s="341"/>
      <c r="C85" s="342"/>
      <c r="D85" s="342"/>
      <c r="E85" s="342"/>
      <c r="F85" s="342"/>
      <c r="G85" s="343"/>
      <c r="H85" s="327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32"/>
      <c r="BZ85" s="332"/>
      <c r="CA85" s="332"/>
      <c r="CB85" s="332"/>
      <c r="CC85" s="332"/>
      <c r="CD85" s="332"/>
      <c r="CE85" s="332"/>
      <c r="CF85" s="332"/>
      <c r="CG85" s="332"/>
      <c r="CH85" s="332"/>
      <c r="CI85" s="332"/>
      <c r="CJ85" s="332"/>
      <c r="CK85" s="332"/>
      <c r="CL85" s="332"/>
      <c r="CM85" s="338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40"/>
    </row>
    <row r="86" spans="2:110" ht="6.95" customHeight="1" x14ac:dyDescent="0.15">
      <c r="B86" s="324" t="s">
        <v>84</v>
      </c>
      <c r="C86" s="325"/>
      <c r="D86" s="325"/>
      <c r="E86" s="325"/>
      <c r="F86" s="325"/>
      <c r="G86" s="326"/>
      <c r="H86" s="327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31">
        <f>AK86*AS86+BA86+BI86+BQ86</f>
        <v>0</v>
      </c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3"/>
      <c r="CN86" s="334"/>
      <c r="CO86" s="334"/>
      <c r="CP86" s="334"/>
      <c r="CQ86" s="334"/>
      <c r="CR86" s="334"/>
      <c r="CS86" s="334"/>
      <c r="CT86" s="334"/>
      <c r="CU86" s="334"/>
      <c r="CV86" s="334"/>
      <c r="CW86" s="334"/>
      <c r="CX86" s="334"/>
      <c r="CY86" s="334"/>
      <c r="CZ86" s="334"/>
      <c r="DA86" s="334"/>
      <c r="DB86" s="334"/>
      <c r="DC86" s="334"/>
      <c r="DD86" s="334"/>
      <c r="DE86" s="334"/>
      <c r="DF86" s="335"/>
    </row>
    <row r="87" spans="2:110" ht="6.95" customHeight="1" x14ac:dyDescent="0.15">
      <c r="B87" s="324"/>
      <c r="C87" s="325"/>
      <c r="D87" s="325"/>
      <c r="E87" s="325"/>
      <c r="F87" s="325"/>
      <c r="G87" s="326"/>
      <c r="H87" s="327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32"/>
      <c r="BZ87" s="332"/>
      <c r="CA87" s="332"/>
      <c r="CB87" s="332"/>
      <c r="CC87" s="332"/>
      <c r="CD87" s="332"/>
      <c r="CE87" s="332"/>
      <c r="CF87" s="332"/>
      <c r="CG87" s="332"/>
      <c r="CH87" s="332"/>
      <c r="CI87" s="332"/>
      <c r="CJ87" s="332"/>
      <c r="CK87" s="332"/>
      <c r="CL87" s="332"/>
      <c r="CM87" s="336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20"/>
    </row>
    <row r="88" spans="2:110" ht="6.95" customHeight="1" x14ac:dyDescent="0.15">
      <c r="B88" s="324"/>
      <c r="C88" s="325"/>
      <c r="D88" s="325"/>
      <c r="E88" s="325"/>
      <c r="F88" s="325"/>
      <c r="G88" s="326"/>
      <c r="H88" s="327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32"/>
      <c r="BZ88" s="332"/>
      <c r="CA88" s="332"/>
      <c r="CB88" s="332"/>
      <c r="CC88" s="332"/>
      <c r="CD88" s="332"/>
      <c r="CE88" s="332"/>
      <c r="CF88" s="332"/>
      <c r="CG88" s="332"/>
      <c r="CH88" s="332"/>
      <c r="CI88" s="332"/>
      <c r="CJ88" s="332"/>
      <c r="CK88" s="332"/>
      <c r="CL88" s="332"/>
      <c r="CM88" s="338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340"/>
    </row>
    <row r="89" spans="2:110" ht="6.95" customHeight="1" x14ac:dyDescent="0.15">
      <c r="B89" s="324" t="s">
        <v>85</v>
      </c>
      <c r="C89" s="325"/>
      <c r="D89" s="325"/>
      <c r="E89" s="325"/>
      <c r="F89" s="325"/>
      <c r="G89" s="326"/>
      <c r="H89" s="327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31">
        <f>AK89*AS89+BA89+BI89+BQ89</f>
        <v>0</v>
      </c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3"/>
      <c r="CN89" s="334"/>
      <c r="CO89" s="334"/>
      <c r="CP89" s="334"/>
      <c r="CQ89" s="334"/>
      <c r="CR89" s="334"/>
      <c r="CS89" s="334"/>
      <c r="CT89" s="334"/>
      <c r="CU89" s="334"/>
      <c r="CV89" s="334"/>
      <c r="CW89" s="334"/>
      <c r="CX89" s="334"/>
      <c r="CY89" s="334"/>
      <c r="CZ89" s="334"/>
      <c r="DA89" s="334"/>
      <c r="DB89" s="334"/>
      <c r="DC89" s="334"/>
      <c r="DD89" s="334"/>
      <c r="DE89" s="334"/>
      <c r="DF89" s="335"/>
    </row>
    <row r="90" spans="2:110" ht="6.95" customHeight="1" x14ac:dyDescent="0.15">
      <c r="B90" s="324"/>
      <c r="C90" s="325"/>
      <c r="D90" s="325"/>
      <c r="E90" s="325"/>
      <c r="F90" s="325"/>
      <c r="G90" s="326"/>
      <c r="H90" s="327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32"/>
      <c r="BZ90" s="332"/>
      <c r="CA90" s="332"/>
      <c r="CB90" s="332"/>
      <c r="CC90" s="332"/>
      <c r="CD90" s="332"/>
      <c r="CE90" s="332"/>
      <c r="CF90" s="332"/>
      <c r="CG90" s="332"/>
      <c r="CH90" s="332"/>
      <c r="CI90" s="332"/>
      <c r="CJ90" s="332"/>
      <c r="CK90" s="332"/>
      <c r="CL90" s="332"/>
      <c r="CM90" s="336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20"/>
    </row>
    <row r="91" spans="2:110" ht="6.95" customHeight="1" x14ac:dyDescent="0.15">
      <c r="B91" s="324"/>
      <c r="C91" s="325"/>
      <c r="D91" s="325"/>
      <c r="E91" s="325"/>
      <c r="F91" s="325"/>
      <c r="G91" s="326"/>
      <c r="H91" s="327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32"/>
      <c r="BZ91" s="332"/>
      <c r="CA91" s="332"/>
      <c r="CB91" s="332"/>
      <c r="CC91" s="332"/>
      <c r="CD91" s="332"/>
      <c r="CE91" s="332"/>
      <c r="CF91" s="332"/>
      <c r="CG91" s="332"/>
      <c r="CH91" s="332"/>
      <c r="CI91" s="332"/>
      <c r="CJ91" s="332"/>
      <c r="CK91" s="332"/>
      <c r="CL91" s="332"/>
      <c r="CM91" s="338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340"/>
    </row>
    <row r="92" spans="2:110" ht="6.95" customHeight="1" x14ac:dyDescent="0.15">
      <c r="B92" s="324" t="s">
        <v>86</v>
      </c>
      <c r="C92" s="325"/>
      <c r="D92" s="325"/>
      <c r="E92" s="325"/>
      <c r="F92" s="325"/>
      <c r="G92" s="326"/>
      <c r="H92" s="327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31">
        <f>AK92*AS92+BA92+BI92+BQ92</f>
        <v>0</v>
      </c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3"/>
      <c r="CN92" s="334"/>
      <c r="CO92" s="334"/>
      <c r="CP92" s="334"/>
      <c r="CQ92" s="334"/>
      <c r="CR92" s="334"/>
      <c r="CS92" s="334"/>
      <c r="CT92" s="334"/>
      <c r="CU92" s="334"/>
      <c r="CV92" s="334"/>
      <c r="CW92" s="334"/>
      <c r="CX92" s="334"/>
      <c r="CY92" s="334"/>
      <c r="CZ92" s="334"/>
      <c r="DA92" s="334"/>
      <c r="DB92" s="334"/>
      <c r="DC92" s="334"/>
      <c r="DD92" s="334"/>
      <c r="DE92" s="334"/>
      <c r="DF92" s="335"/>
    </row>
    <row r="93" spans="2:110" ht="6.95" customHeight="1" x14ac:dyDescent="0.15">
      <c r="B93" s="324"/>
      <c r="C93" s="325"/>
      <c r="D93" s="325"/>
      <c r="E93" s="325"/>
      <c r="F93" s="325"/>
      <c r="G93" s="326"/>
      <c r="H93" s="327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32"/>
      <c r="BZ93" s="332"/>
      <c r="CA93" s="332"/>
      <c r="CB93" s="332"/>
      <c r="CC93" s="332"/>
      <c r="CD93" s="332"/>
      <c r="CE93" s="332"/>
      <c r="CF93" s="332"/>
      <c r="CG93" s="332"/>
      <c r="CH93" s="332"/>
      <c r="CI93" s="332"/>
      <c r="CJ93" s="332"/>
      <c r="CK93" s="332"/>
      <c r="CL93" s="332"/>
      <c r="CM93" s="336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20"/>
    </row>
    <row r="94" spans="2:110" ht="6.95" customHeight="1" x14ac:dyDescent="0.15">
      <c r="B94" s="324"/>
      <c r="C94" s="325"/>
      <c r="D94" s="325"/>
      <c r="E94" s="325"/>
      <c r="F94" s="325"/>
      <c r="G94" s="326"/>
      <c r="H94" s="327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32"/>
      <c r="BZ94" s="332"/>
      <c r="CA94" s="332"/>
      <c r="CB94" s="332"/>
      <c r="CC94" s="332"/>
      <c r="CD94" s="332"/>
      <c r="CE94" s="332"/>
      <c r="CF94" s="332"/>
      <c r="CG94" s="332"/>
      <c r="CH94" s="332"/>
      <c r="CI94" s="332"/>
      <c r="CJ94" s="332"/>
      <c r="CK94" s="332"/>
      <c r="CL94" s="332"/>
      <c r="CM94" s="338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340"/>
    </row>
    <row r="95" spans="2:110" ht="6.95" customHeight="1" x14ac:dyDescent="0.15">
      <c r="B95" s="324" t="s">
        <v>87</v>
      </c>
      <c r="C95" s="325"/>
      <c r="D95" s="325"/>
      <c r="E95" s="325"/>
      <c r="F95" s="325"/>
      <c r="G95" s="326"/>
      <c r="H95" s="327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31">
        <f>AK95*AS95+BA95+BI95+BQ95</f>
        <v>0</v>
      </c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3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4"/>
      <c r="DF95" s="335"/>
    </row>
    <row r="96" spans="2:110" ht="6.95" customHeight="1" x14ac:dyDescent="0.15">
      <c r="B96" s="324"/>
      <c r="C96" s="325"/>
      <c r="D96" s="325"/>
      <c r="E96" s="325"/>
      <c r="F96" s="325"/>
      <c r="G96" s="326"/>
      <c r="H96" s="327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32"/>
      <c r="CK96" s="332"/>
      <c r="CL96" s="332"/>
      <c r="CM96" s="336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20"/>
    </row>
    <row r="97" spans="2:110" ht="6.95" customHeight="1" x14ac:dyDescent="0.15">
      <c r="B97" s="324"/>
      <c r="C97" s="325"/>
      <c r="D97" s="325"/>
      <c r="E97" s="325"/>
      <c r="F97" s="325"/>
      <c r="G97" s="326"/>
      <c r="H97" s="327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32"/>
      <c r="CK97" s="332"/>
      <c r="CL97" s="332"/>
      <c r="CM97" s="338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340"/>
    </row>
    <row r="98" spans="2:110" ht="6.95" customHeight="1" x14ac:dyDescent="0.15">
      <c r="B98" s="324" t="s">
        <v>88</v>
      </c>
      <c r="C98" s="325"/>
      <c r="D98" s="325"/>
      <c r="E98" s="325"/>
      <c r="F98" s="325"/>
      <c r="G98" s="326"/>
      <c r="H98" s="327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31">
        <f>AK98*AS98+BA98+BI98+BQ98</f>
        <v>0</v>
      </c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3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4"/>
      <c r="DF98" s="335"/>
    </row>
    <row r="99" spans="2:110" ht="6.95" customHeight="1" x14ac:dyDescent="0.15">
      <c r="B99" s="324"/>
      <c r="C99" s="325"/>
      <c r="D99" s="325"/>
      <c r="E99" s="325"/>
      <c r="F99" s="325"/>
      <c r="G99" s="326"/>
      <c r="H99" s="327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32"/>
      <c r="BZ99" s="332"/>
      <c r="CA99" s="332"/>
      <c r="CB99" s="332"/>
      <c r="CC99" s="332"/>
      <c r="CD99" s="332"/>
      <c r="CE99" s="332"/>
      <c r="CF99" s="332"/>
      <c r="CG99" s="332"/>
      <c r="CH99" s="332"/>
      <c r="CI99" s="332"/>
      <c r="CJ99" s="332"/>
      <c r="CK99" s="332"/>
      <c r="CL99" s="332"/>
      <c r="CM99" s="336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20"/>
    </row>
    <row r="100" spans="2:110" ht="6.95" customHeight="1" x14ac:dyDescent="0.15">
      <c r="B100" s="324"/>
      <c r="C100" s="325"/>
      <c r="D100" s="325"/>
      <c r="E100" s="325"/>
      <c r="F100" s="325"/>
      <c r="G100" s="326"/>
      <c r="H100" s="327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32"/>
      <c r="BZ100" s="332"/>
      <c r="CA100" s="332"/>
      <c r="CB100" s="332"/>
      <c r="CC100" s="332"/>
      <c r="CD100" s="332"/>
      <c r="CE100" s="332"/>
      <c r="CF100" s="332"/>
      <c r="CG100" s="332"/>
      <c r="CH100" s="332"/>
      <c r="CI100" s="332"/>
      <c r="CJ100" s="332"/>
      <c r="CK100" s="332"/>
      <c r="CL100" s="332"/>
      <c r="CM100" s="338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340"/>
    </row>
    <row r="101" spans="2:110" ht="6.95" customHeight="1" x14ac:dyDescent="0.15">
      <c r="B101" s="324" t="s">
        <v>89</v>
      </c>
      <c r="C101" s="325"/>
      <c r="D101" s="325"/>
      <c r="E101" s="325"/>
      <c r="F101" s="325"/>
      <c r="G101" s="326"/>
      <c r="H101" s="327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31">
        <f>AK101*AS101+BA101+BI101+BQ101</f>
        <v>0</v>
      </c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3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4"/>
      <c r="DF101" s="335"/>
    </row>
    <row r="102" spans="2:110" ht="6.95" customHeight="1" x14ac:dyDescent="0.15">
      <c r="B102" s="324"/>
      <c r="C102" s="325"/>
      <c r="D102" s="325"/>
      <c r="E102" s="325"/>
      <c r="F102" s="325"/>
      <c r="G102" s="326"/>
      <c r="H102" s="327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32"/>
      <c r="CK102" s="332"/>
      <c r="CL102" s="332"/>
      <c r="CM102" s="336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20"/>
    </row>
    <row r="103" spans="2:110" ht="6.95" customHeight="1" x14ac:dyDescent="0.15">
      <c r="B103" s="324"/>
      <c r="C103" s="325"/>
      <c r="D103" s="325"/>
      <c r="E103" s="325"/>
      <c r="F103" s="325"/>
      <c r="G103" s="326"/>
      <c r="H103" s="327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32"/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32"/>
      <c r="CK103" s="332"/>
      <c r="CL103" s="332"/>
      <c r="CM103" s="338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40"/>
    </row>
    <row r="104" spans="2:110" ht="6.95" customHeight="1" x14ac:dyDescent="0.15">
      <c r="B104" s="341" t="s">
        <v>90</v>
      </c>
      <c r="C104" s="342"/>
      <c r="D104" s="342"/>
      <c r="E104" s="342"/>
      <c r="F104" s="342"/>
      <c r="G104" s="343"/>
      <c r="H104" s="327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31">
        <f>AK104*AS104+BA104+BI104+BQ104</f>
        <v>0</v>
      </c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3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4"/>
      <c r="DF104" s="335"/>
    </row>
    <row r="105" spans="2:110" ht="6.95" customHeight="1" x14ac:dyDescent="0.15">
      <c r="B105" s="341"/>
      <c r="C105" s="342"/>
      <c r="D105" s="342"/>
      <c r="E105" s="342"/>
      <c r="F105" s="342"/>
      <c r="G105" s="343"/>
      <c r="H105" s="327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32"/>
      <c r="BZ105" s="332"/>
      <c r="CA105" s="332"/>
      <c r="CB105" s="332"/>
      <c r="CC105" s="332"/>
      <c r="CD105" s="332"/>
      <c r="CE105" s="332"/>
      <c r="CF105" s="332"/>
      <c r="CG105" s="332"/>
      <c r="CH105" s="332"/>
      <c r="CI105" s="332"/>
      <c r="CJ105" s="332"/>
      <c r="CK105" s="332"/>
      <c r="CL105" s="332"/>
      <c r="CM105" s="336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20"/>
    </row>
    <row r="106" spans="2:110" ht="6.95" customHeight="1" x14ac:dyDescent="0.15">
      <c r="B106" s="341"/>
      <c r="C106" s="342"/>
      <c r="D106" s="342"/>
      <c r="E106" s="342"/>
      <c r="F106" s="342"/>
      <c r="G106" s="343"/>
      <c r="H106" s="327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32"/>
      <c r="BZ106" s="332"/>
      <c r="CA106" s="332"/>
      <c r="CB106" s="332"/>
      <c r="CC106" s="332"/>
      <c r="CD106" s="332"/>
      <c r="CE106" s="332"/>
      <c r="CF106" s="332"/>
      <c r="CG106" s="332"/>
      <c r="CH106" s="332"/>
      <c r="CI106" s="332"/>
      <c r="CJ106" s="332"/>
      <c r="CK106" s="332"/>
      <c r="CL106" s="332"/>
      <c r="CM106" s="338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40"/>
    </row>
    <row r="107" spans="2:110" ht="6.95" customHeight="1" x14ac:dyDescent="0.15">
      <c r="B107" s="324" t="s">
        <v>91</v>
      </c>
      <c r="C107" s="325"/>
      <c r="D107" s="325"/>
      <c r="E107" s="325"/>
      <c r="F107" s="325"/>
      <c r="G107" s="326"/>
      <c r="H107" s="327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31">
        <f>AK107*AS107+BA107+BI107+BQ107</f>
        <v>0</v>
      </c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3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4"/>
      <c r="DF107" s="335"/>
    </row>
    <row r="108" spans="2:110" ht="6.95" customHeight="1" x14ac:dyDescent="0.15">
      <c r="B108" s="324"/>
      <c r="C108" s="325"/>
      <c r="D108" s="325"/>
      <c r="E108" s="325"/>
      <c r="F108" s="325"/>
      <c r="G108" s="326"/>
      <c r="H108" s="327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32"/>
      <c r="BZ108" s="332"/>
      <c r="CA108" s="332"/>
      <c r="CB108" s="332"/>
      <c r="CC108" s="332"/>
      <c r="CD108" s="332"/>
      <c r="CE108" s="332"/>
      <c r="CF108" s="332"/>
      <c r="CG108" s="332"/>
      <c r="CH108" s="332"/>
      <c r="CI108" s="332"/>
      <c r="CJ108" s="332"/>
      <c r="CK108" s="332"/>
      <c r="CL108" s="332"/>
      <c r="CM108" s="336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20"/>
    </row>
    <row r="109" spans="2:110" ht="6.95" customHeight="1" x14ac:dyDescent="0.15">
      <c r="B109" s="324"/>
      <c r="C109" s="325"/>
      <c r="D109" s="325"/>
      <c r="E109" s="325"/>
      <c r="F109" s="325"/>
      <c r="G109" s="326"/>
      <c r="H109" s="327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32"/>
      <c r="BZ109" s="332"/>
      <c r="CA109" s="332"/>
      <c r="CB109" s="332"/>
      <c r="CC109" s="332"/>
      <c r="CD109" s="332"/>
      <c r="CE109" s="332"/>
      <c r="CF109" s="332"/>
      <c r="CG109" s="332"/>
      <c r="CH109" s="332"/>
      <c r="CI109" s="332"/>
      <c r="CJ109" s="332"/>
      <c r="CK109" s="332"/>
      <c r="CL109" s="332"/>
      <c r="CM109" s="338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340"/>
    </row>
    <row r="110" spans="2:110" ht="6.95" customHeight="1" x14ac:dyDescent="0.15">
      <c r="B110" s="324" t="s">
        <v>92</v>
      </c>
      <c r="C110" s="325"/>
      <c r="D110" s="325"/>
      <c r="E110" s="325"/>
      <c r="F110" s="325"/>
      <c r="G110" s="326"/>
      <c r="H110" s="327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31">
        <f>AK110*AS110+BA110+BI110+BQ110</f>
        <v>0</v>
      </c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3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5"/>
    </row>
    <row r="111" spans="2:110" ht="6.95" customHeight="1" x14ac:dyDescent="0.15">
      <c r="B111" s="324"/>
      <c r="C111" s="325"/>
      <c r="D111" s="325"/>
      <c r="E111" s="325"/>
      <c r="F111" s="325"/>
      <c r="G111" s="326"/>
      <c r="H111" s="327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32"/>
      <c r="BZ111" s="332"/>
      <c r="CA111" s="332"/>
      <c r="CB111" s="332"/>
      <c r="CC111" s="332"/>
      <c r="CD111" s="332"/>
      <c r="CE111" s="332"/>
      <c r="CF111" s="332"/>
      <c r="CG111" s="332"/>
      <c r="CH111" s="332"/>
      <c r="CI111" s="332"/>
      <c r="CJ111" s="332"/>
      <c r="CK111" s="332"/>
      <c r="CL111" s="332"/>
      <c r="CM111" s="336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20"/>
    </row>
    <row r="112" spans="2:110" ht="6.95" customHeight="1" x14ac:dyDescent="0.15">
      <c r="B112" s="324"/>
      <c r="C112" s="325"/>
      <c r="D112" s="325"/>
      <c r="E112" s="325"/>
      <c r="F112" s="325"/>
      <c r="G112" s="326"/>
      <c r="H112" s="327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32"/>
      <c r="BZ112" s="332"/>
      <c r="CA112" s="332"/>
      <c r="CB112" s="332"/>
      <c r="CC112" s="332"/>
      <c r="CD112" s="332"/>
      <c r="CE112" s="332"/>
      <c r="CF112" s="332"/>
      <c r="CG112" s="332"/>
      <c r="CH112" s="332"/>
      <c r="CI112" s="332"/>
      <c r="CJ112" s="332"/>
      <c r="CK112" s="332"/>
      <c r="CL112" s="332"/>
      <c r="CM112" s="338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340"/>
    </row>
    <row r="113" spans="2:110" ht="6.95" customHeight="1" x14ac:dyDescent="0.15">
      <c r="B113" s="324" t="s">
        <v>93</v>
      </c>
      <c r="C113" s="325"/>
      <c r="D113" s="325"/>
      <c r="E113" s="325"/>
      <c r="F113" s="325"/>
      <c r="G113" s="326"/>
      <c r="H113" s="327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31">
        <f>AK113*AS113+BA113+BI113+BQ113</f>
        <v>0</v>
      </c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3"/>
      <c r="CN113" s="334"/>
      <c r="CO113" s="334"/>
      <c r="CP113" s="334"/>
      <c r="CQ113" s="334"/>
      <c r="CR113" s="334"/>
      <c r="CS113" s="334"/>
      <c r="CT113" s="334"/>
      <c r="CU113" s="334"/>
      <c r="CV113" s="334"/>
      <c r="CW113" s="334"/>
      <c r="CX113" s="334"/>
      <c r="CY113" s="334"/>
      <c r="CZ113" s="334"/>
      <c r="DA113" s="334"/>
      <c r="DB113" s="334"/>
      <c r="DC113" s="334"/>
      <c r="DD113" s="334"/>
      <c r="DE113" s="334"/>
      <c r="DF113" s="335"/>
    </row>
    <row r="114" spans="2:110" ht="6.95" customHeight="1" x14ac:dyDescent="0.15">
      <c r="B114" s="324"/>
      <c r="C114" s="325"/>
      <c r="D114" s="325"/>
      <c r="E114" s="325"/>
      <c r="F114" s="325"/>
      <c r="G114" s="326"/>
      <c r="H114" s="327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32"/>
      <c r="BZ114" s="332"/>
      <c r="CA114" s="332"/>
      <c r="CB114" s="332"/>
      <c r="CC114" s="332"/>
      <c r="CD114" s="332"/>
      <c r="CE114" s="332"/>
      <c r="CF114" s="332"/>
      <c r="CG114" s="332"/>
      <c r="CH114" s="332"/>
      <c r="CI114" s="332"/>
      <c r="CJ114" s="332"/>
      <c r="CK114" s="332"/>
      <c r="CL114" s="332"/>
      <c r="CM114" s="336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20"/>
    </row>
    <row r="115" spans="2:110" ht="6.95" customHeight="1" x14ac:dyDescent="0.15">
      <c r="B115" s="324"/>
      <c r="C115" s="325"/>
      <c r="D115" s="325"/>
      <c r="E115" s="325"/>
      <c r="F115" s="325"/>
      <c r="G115" s="326"/>
      <c r="H115" s="327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32"/>
      <c r="BZ115" s="332"/>
      <c r="CA115" s="332"/>
      <c r="CB115" s="332"/>
      <c r="CC115" s="332"/>
      <c r="CD115" s="332"/>
      <c r="CE115" s="332"/>
      <c r="CF115" s="332"/>
      <c r="CG115" s="332"/>
      <c r="CH115" s="332"/>
      <c r="CI115" s="332"/>
      <c r="CJ115" s="332"/>
      <c r="CK115" s="332"/>
      <c r="CL115" s="332"/>
      <c r="CM115" s="338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39"/>
      <c r="DF115" s="340"/>
    </row>
    <row r="116" spans="2:110" ht="6.95" customHeight="1" x14ac:dyDescent="0.15">
      <c r="B116" s="324" t="s">
        <v>94</v>
      </c>
      <c r="C116" s="325"/>
      <c r="D116" s="325"/>
      <c r="E116" s="325"/>
      <c r="F116" s="325"/>
      <c r="G116" s="326"/>
      <c r="H116" s="327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31">
        <f>AK116*AS116+BA116+BI116+BQ116</f>
        <v>0</v>
      </c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3"/>
      <c r="CN116" s="334"/>
      <c r="CO116" s="334"/>
      <c r="CP116" s="334"/>
      <c r="CQ116" s="334"/>
      <c r="CR116" s="334"/>
      <c r="CS116" s="334"/>
      <c r="CT116" s="334"/>
      <c r="CU116" s="334"/>
      <c r="CV116" s="334"/>
      <c r="CW116" s="334"/>
      <c r="CX116" s="334"/>
      <c r="CY116" s="334"/>
      <c r="CZ116" s="334"/>
      <c r="DA116" s="334"/>
      <c r="DB116" s="334"/>
      <c r="DC116" s="334"/>
      <c r="DD116" s="334"/>
      <c r="DE116" s="334"/>
      <c r="DF116" s="335"/>
    </row>
    <row r="117" spans="2:110" ht="6.95" customHeight="1" x14ac:dyDescent="0.15">
      <c r="B117" s="324"/>
      <c r="C117" s="325"/>
      <c r="D117" s="325"/>
      <c r="E117" s="325"/>
      <c r="F117" s="325"/>
      <c r="G117" s="326"/>
      <c r="H117" s="327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32"/>
      <c r="BZ117" s="332"/>
      <c r="CA117" s="332"/>
      <c r="CB117" s="332"/>
      <c r="CC117" s="332"/>
      <c r="CD117" s="332"/>
      <c r="CE117" s="332"/>
      <c r="CF117" s="332"/>
      <c r="CG117" s="332"/>
      <c r="CH117" s="332"/>
      <c r="CI117" s="332"/>
      <c r="CJ117" s="332"/>
      <c r="CK117" s="332"/>
      <c r="CL117" s="332"/>
      <c r="CM117" s="336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20"/>
    </row>
    <row r="118" spans="2:110" ht="6.95" customHeight="1" x14ac:dyDescent="0.15">
      <c r="B118" s="324"/>
      <c r="C118" s="325"/>
      <c r="D118" s="325"/>
      <c r="E118" s="325"/>
      <c r="F118" s="325"/>
      <c r="G118" s="326"/>
      <c r="H118" s="327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32"/>
      <c r="BZ118" s="332"/>
      <c r="CA118" s="332"/>
      <c r="CB118" s="332"/>
      <c r="CC118" s="332"/>
      <c r="CD118" s="332"/>
      <c r="CE118" s="332"/>
      <c r="CF118" s="332"/>
      <c r="CG118" s="332"/>
      <c r="CH118" s="332"/>
      <c r="CI118" s="332"/>
      <c r="CJ118" s="332"/>
      <c r="CK118" s="332"/>
      <c r="CL118" s="332"/>
      <c r="CM118" s="338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39"/>
      <c r="DF118" s="340"/>
    </row>
    <row r="119" spans="2:110" ht="6.95" customHeight="1" x14ac:dyDescent="0.15">
      <c r="B119" s="324" t="s">
        <v>95</v>
      </c>
      <c r="C119" s="325"/>
      <c r="D119" s="325"/>
      <c r="E119" s="325"/>
      <c r="F119" s="325"/>
      <c r="G119" s="326"/>
      <c r="H119" s="327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31">
        <f>AK119*AS119+BA119+BI119+BQ119</f>
        <v>0</v>
      </c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3"/>
      <c r="CN119" s="334"/>
      <c r="CO119" s="334"/>
      <c r="CP119" s="334"/>
      <c r="CQ119" s="334"/>
      <c r="CR119" s="334"/>
      <c r="CS119" s="334"/>
      <c r="CT119" s="334"/>
      <c r="CU119" s="334"/>
      <c r="CV119" s="334"/>
      <c r="CW119" s="334"/>
      <c r="CX119" s="334"/>
      <c r="CY119" s="334"/>
      <c r="CZ119" s="334"/>
      <c r="DA119" s="334"/>
      <c r="DB119" s="334"/>
      <c r="DC119" s="334"/>
      <c r="DD119" s="334"/>
      <c r="DE119" s="334"/>
      <c r="DF119" s="335"/>
    </row>
    <row r="120" spans="2:110" ht="6.95" customHeight="1" x14ac:dyDescent="0.15">
      <c r="B120" s="324"/>
      <c r="C120" s="325"/>
      <c r="D120" s="325"/>
      <c r="E120" s="325"/>
      <c r="F120" s="325"/>
      <c r="G120" s="326"/>
      <c r="H120" s="327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32"/>
      <c r="BZ120" s="332"/>
      <c r="CA120" s="332"/>
      <c r="CB120" s="332"/>
      <c r="CC120" s="332"/>
      <c r="CD120" s="332"/>
      <c r="CE120" s="332"/>
      <c r="CF120" s="332"/>
      <c r="CG120" s="332"/>
      <c r="CH120" s="332"/>
      <c r="CI120" s="332"/>
      <c r="CJ120" s="332"/>
      <c r="CK120" s="332"/>
      <c r="CL120" s="332"/>
      <c r="CM120" s="336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20"/>
    </row>
    <row r="121" spans="2:110" ht="6.95" customHeight="1" x14ac:dyDescent="0.15">
      <c r="B121" s="324"/>
      <c r="C121" s="325"/>
      <c r="D121" s="325"/>
      <c r="E121" s="325"/>
      <c r="F121" s="325"/>
      <c r="G121" s="326"/>
      <c r="H121" s="327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32"/>
      <c r="BZ121" s="332"/>
      <c r="CA121" s="332"/>
      <c r="CB121" s="332"/>
      <c r="CC121" s="332"/>
      <c r="CD121" s="332"/>
      <c r="CE121" s="332"/>
      <c r="CF121" s="332"/>
      <c r="CG121" s="332"/>
      <c r="CH121" s="332"/>
      <c r="CI121" s="332"/>
      <c r="CJ121" s="332"/>
      <c r="CK121" s="332"/>
      <c r="CL121" s="332"/>
      <c r="CM121" s="338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39"/>
      <c r="DF121" s="340"/>
    </row>
    <row r="122" spans="2:110" ht="6.95" customHeight="1" x14ac:dyDescent="0.15">
      <c r="B122" s="324"/>
      <c r="C122" s="325"/>
      <c r="D122" s="325"/>
      <c r="E122" s="325"/>
      <c r="F122" s="325"/>
      <c r="G122" s="326"/>
      <c r="H122" s="327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31">
        <f>AK122*AS122+BA122+BI122+BQ122</f>
        <v>0</v>
      </c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3"/>
      <c r="CN122" s="334"/>
      <c r="CO122" s="334"/>
      <c r="CP122" s="334"/>
      <c r="CQ122" s="334"/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334"/>
      <c r="DC122" s="334"/>
      <c r="DD122" s="334"/>
      <c r="DE122" s="334"/>
      <c r="DF122" s="335"/>
    </row>
    <row r="123" spans="2:110" ht="6.95" customHeight="1" x14ac:dyDescent="0.15">
      <c r="B123" s="324"/>
      <c r="C123" s="325"/>
      <c r="D123" s="325"/>
      <c r="E123" s="325"/>
      <c r="F123" s="325"/>
      <c r="G123" s="326"/>
      <c r="H123" s="327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32"/>
      <c r="BZ123" s="332"/>
      <c r="CA123" s="332"/>
      <c r="CB123" s="332"/>
      <c r="CC123" s="332"/>
      <c r="CD123" s="332"/>
      <c r="CE123" s="332"/>
      <c r="CF123" s="332"/>
      <c r="CG123" s="332"/>
      <c r="CH123" s="332"/>
      <c r="CI123" s="332"/>
      <c r="CJ123" s="332"/>
      <c r="CK123" s="332"/>
      <c r="CL123" s="332"/>
      <c r="CM123" s="336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20"/>
    </row>
    <row r="124" spans="2:110" ht="6.95" customHeight="1" thickBot="1" x14ac:dyDescent="0.2">
      <c r="B124" s="324"/>
      <c r="C124" s="325"/>
      <c r="D124" s="325"/>
      <c r="E124" s="325"/>
      <c r="F124" s="325"/>
      <c r="G124" s="326"/>
      <c r="H124" s="329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2"/>
      <c r="BZ124" s="332"/>
      <c r="CA124" s="332"/>
      <c r="CB124" s="332"/>
      <c r="CC124" s="332"/>
      <c r="CD124" s="332"/>
      <c r="CE124" s="332"/>
      <c r="CF124" s="332"/>
      <c r="CG124" s="332"/>
      <c r="CH124" s="332"/>
      <c r="CI124" s="332"/>
      <c r="CJ124" s="332"/>
      <c r="CK124" s="332"/>
      <c r="CL124" s="332"/>
      <c r="CM124" s="337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3"/>
    </row>
    <row r="125" spans="2:110" ht="6.95" customHeight="1" x14ac:dyDescent="0.15">
      <c r="B125" s="290" t="s">
        <v>10</v>
      </c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5">
        <f>SUM(AK32:AR124)</f>
        <v>0</v>
      </c>
      <c r="AL125" s="296"/>
      <c r="AM125" s="296"/>
      <c r="AN125" s="296"/>
      <c r="AO125" s="296"/>
      <c r="AP125" s="296"/>
      <c r="AQ125" s="296"/>
      <c r="AR125" s="297"/>
      <c r="AS125" s="295"/>
      <c r="AT125" s="296"/>
      <c r="AU125" s="296"/>
      <c r="AV125" s="296"/>
      <c r="AW125" s="296"/>
      <c r="AX125" s="296"/>
      <c r="AY125" s="296"/>
      <c r="AZ125" s="303"/>
      <c r="BA125" s="306">
        <f>SUM(BA32:BH124)</f>
        <v>0</v>
      </c>
      <c r="BB125" s="296"/>
      <c r="BC125" s="296"/>
      <c r="BD125" s="296"/>
      <c r="BE125" s="296"/>
      <c r="BF125" s="296"/>
      <c r="BG125" s="296"/>
      <c r="BH125" s="297"/>
      <c r="BI125" s="295">
        <f>SUM(BI32:BP124)</f>
        <v>0</v>
      </c>
      <c r="BJ125" s="296"/>
      <c r="BK125" s="296"/>
      <c r="BL125" s="296"/>
      <c r="BM125" s="296"/>
      <c r="BN125" s="296"/>
      <c r="BO125" s="296"/>
      <c r="BP125" s="303"/>
      <c r="BQ125" s="306">
        <f>SUM(BQ32:BX124)</f>
        <v>0</v>
      </c>
      <c r="BR125" s="296"/>
      <c r="BS125" s="296"/>
      <c r="BT125" s="296"/>
      <c r="BU125" s="296"/>
      <c r="BV125" s="296"/>
      <c r="BW125" s="296"/>
      <c r="BX125" s="303"/>
      <c r="BY125" s="309">
        <f>SUM(BY32:CL124)</f>
        <v>0</v>
      </c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10"/>
      <c r="CM125" s="315"/>
      <c r="CN125" s="316"/>
      <c r="CO125" s="316"/>
      <c r="CP125" s="316"/>
      <c r="CQ125" s="316"/>
      <c r="CR125" s="316"/>
      <c r="CS125" s="316"/>
      <c r="CT125" s="316"/>
      <c r="CU125" s="316"/>
      <c r="CV125" s="316"/>
      <c r="CW125" s="316"/>
      <c r="CX125" s="316"/>
      <c r="CY125" s="316"/>
      <c r="CZ125" s="316"/>
      <c r="DA125" s="316"/>
      <c r="DB125" s="316"/>
      <c r="DC125" s="316"/>
      <c r="DD125" s="316"/>
      <c r="DE125" s="316"/>
      <c r="DF125" s="317"/>
    </row>
    <row r="126" spans="2:110" ht="6.95" customHeight="1" x14ac:dyDescent="0.15">
      <c r="B126" s="292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298"/>
      <c r="AL126" s="107"/>
      <c r="AM126" s="107"/>
      <c r="AN126" s="107"/>
      <c r="AO126" s="107"/>
      <c r="AP126" s="107"/>
      <c r="AQ126" s="107"/>
      <c r="AR126" s="299"/>
      <c r="AS126" s="298"/>
      <c r="AT126" s="107"/>
      <c r="AU126" s="107"/>
      <c r="AV126" s="107"/>
      <c r="AW126" s="107"/>
      <c r="AX126" s="107"/>
      <c r="AY126" s="107"/>
      <c r="AZ126" s="304"/>
      <c r="BA126" s="307"/>
      <c r="BB126" s="107"/>
      <c r="BC126" s="107"/>
      <c r="BD126" s="107"/>
      <c r="BE126" s="107"/>
      <c r="BF126" s="107"/>
      <c r="BG126" s="107"/>
      <c r="BH126" s="299"/>
      <c r="BI126" s="298"/>
      <c r="BJ126" s="107"/>
      <c r="BK126" s="107"/>
      <c r="BL126" s="107"/>
      <c r="BM126" s="107"/>
      <c r="BN126" s="107"/>
      <c r="BO126" s="107"/>
      <c r="BP126" s="304"/>
      <c r="BQ126" s="307"/>
      <c r="BR126" s="107"/>
      <c r="BS126" s="107"/>
      <c r="BT126" s="107"/>
      <c r="BU126" s="107"/>
      <c r="BV126" s="107"/>
      <c r="BW126" s="107"/>
      <c r="BX126" s="304"/>
      <c r="BY126" s="311"/>
      <c r="BZ126" s="311"/>
      <c r="CA126" s="311"/>
      <c r="CB126" s="311"/>
      <c r="CC126" s="311"/>
      <c r="CD126" s="311"/>
      <c r="CE126" s="311"/>
      <c r="CF126" s="311"/>
      <c r="CG126" s="311"/>
      <c r="CH126" s="311"/>
      <c r="CI126" s="311"/>
      <c r="CJ126" s="311"/>
      <c r="CK126" s="311"/>
      <c r="CL126" s="312"/>
      <c r="CM126" s="318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20"/>
    </row>
    <row r="127" spans="2:110" ht="6.95" customHeight="1" x14ac:dyDescent="0.15">
      <c r="B127" s="292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298"/>
      <c r="AL127" s="107"/>
      <c r="AM127" s="107"/>
      <c r="AN127" s="107"/>
      <c r="AO127" s="107"/>
      <c r="AP127" s="107"/>
      <c r="AQ127" s="107"/>
      <c r="AR127" s="299"/>
      <c r="AS127" s="298"/>
      <c r="AT127" s="107"/>
      <c r="AU127" s="107"/>
      <c r="AV127" s="107"/>
      <c r="AW127" s="107"/>
      <c r="AX127" s="107"/>
      <c r="AY127" s="107"/>
      <c r="AZ127" s="304"/>
      <c r="BA127" s="307"/>
      <c r="BB127" s="107"/>
      <c r="BC127" s="107"/>
      <c r="BD127" s="107"/>
      <c r="BE127" s="107"/>
      <c r="BF127" s="107"/>
      <c r="BG127" s="107"/>
      <c r="BH127" s="299"/>
      <c r="BI127" s="298"/>
      <c r="BJ127" s="107"/>
      <c r="BK127" s="107"/>
      <c r="BL127" s="107"/>
      <c r="BM127" s="107"/>
      <c r="BN127" s="107"/>
      <c r="BO127" s="107"/>
      <c r="BP127" s="304"/>
      <c r="BQ127" s="307"/>
      <c r="BR127" s="107"/>
      <c r="BS127" s="107"/>
      <c r="BT127" s="107"/>
      <c r="BU127" s="107"/>
      <c r="BV127" s="107"/>
      <c r="BW127" s="107"/>
      <c r="BX127" s="304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2"/>
      <c r="CM127" s="318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20"/>
    </row>
    <row r="128" spans="2:110" ht="6.95" customHeight="1" thickBot="1" x14ac:dyDescent="0.2">
      <c r="B128" s="293"/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300"/>
      <c r="AL128" s="301"/>
      <c r="AM128" s="301"/>
      <c r="AN128" s="301"/>
      <c r="AO128" s="301"/>
      <c r="AP128" s="301"/>
      <c r="AQ128" s="301"/>
      <c r="AR128" s="302"/>
      <c r="AS128" s="300"/>
      <c r="AT128" s="301"/>
      <c r="AU128" s="301"/>
      <c r="AV128" s="301"/>
      <c r="AW128" s="301"/>
      <c r="AX128" s="301"/>
      <c r="AY128" s="301"/>
      <c r="AZ128" s="305"/>
      <c r="BA128" s="308"/>
      <c r="BB128" s="301"/>
      <c r="BC128" s="301"/>
      <c r="BD128" s="301"/>
      <c r="BE128" s="301"/>
      <c r="BF128" s="301"/>
      <c r="BG128" s="301"/>
      <c r="BH128" s="302"/>
      <c r="BI128" s="300"/>
      <c r="BJ128" s="301"/>
      <c r="BK128" s="301"/>
      <c r="BL128" s="301"/>
      <c r="BM128" s="301"/>
      <c r="BN128" s="301"/>
      <c r="BO128" s="301"/>
      <c r="BP128" s="305"/>
      <c r="BQ128" s="308"/>
      <c r="BR128" s="301"/>
      <c r="BS128" s="301"/>
      <c r="BT128" s="301"/>
      <c r="BU128" s="301"/>
      <c r="BV128" s="301"/>
      <c r="BW128" s="301"/>
      <c r="BX128" s="305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4"/>
      <c r="CM128" s="321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3"/>
    </row>
  </sheetData>
  <mergeCells count="312">
    <mergeCell ref="AN1:BJ3"/>
    <mergeCell ref="BT2:DF3"/>
    <mergeCell ref="C4:AF7"/>
    <mergeCell ref="D12:S13"/>
    <mergeCell ref="C16:O20"/>
    <mergeCell ref="P16:AF20"/>
    <mergeCell ref="D27:S28"/>
    <mergeCell ref="B29:G31"/>
    <mergeCell ref="H29:AJ31"/>
    <mergeCell ref="AK29:AR31"/>
    <mergeCell ref="AS29:AZ31"/>
    <mergeCell ref="BA29:BH31"/>
    <mergeCell ref="DB22:DD24"/>
    <mergeCell ref="C24:E25"/>
    <mergeCell ref="F24:G25"/>
    <mergeCell ref="H24:I25"/>
    <mergeCell ref="J24:K25"/>
    <mergeCell ref="L24:M25"/>
    <mergeCell ref="N24:O25"/>
    <mergeCell ref="P24:Q25"/>
    <mergeCell ref="R24:V25"/>
    <mergeCell ref="BI29:BP31"/>
    <mergeCell ref="BQ29:BX31"/>
    <mergeCell ref="BY29:CL31"/>
    <mergeCell ref="CM29:DF31"/>
    <mergeCell ref="B32:G34"/>
    <mergeCell ref="H32:AJ34"/>
    <mergeCell ref="AK32:AR34"/>
    <mergeCell ref="AS32:AZ34"/>
    <mergeCell ref="BA32:BH34"/>
    <mergeCell ref="BI32:BP34"/>
    <mergeCell ref="BQ32:BX34"/>
    <mergeCell ref="BY32:CL34"/>
    <mergeCell ref="CM32:DF34"/>
    <mergeCell ref="B35:G37"/>
    <mergeCell ref="H35:AJ37"/>
    <mergeCell ref="AK35:AR37"/>
    <mergeCell ref="AS35:AZ37"/>
    <mergeCell ref="BA35:BH37"/>
    <mergeCell ref="BI35:BP37"/>
    <mergeCell ref="BQ35:BX37"/>
    <mergeCell ref="BY35:CL37"/>
    <mergeCell ref="CM35:DF37"/>
    <mergeCell ref="B38:G40"/>
    <mergeCell ref="H38:AJ40"/>
    <mergeCell ref="AK38:AR40"/>
    <mergeCell ref="AS38:AZ40"/>
    <mergeCell ref="BA38:BH40"/>
    <mergeCell ref="BI38:BP40"/>
    <mergeCell ref="BQ38:BX40"/>
    <mergeCell ref="BY38:CL40"/>
    <mergeCell ref="CM38:DF40"/>
    <mergeCell ref="B41:G43"/>
    <mergeCell ref="H41:AJ43"/>
    <mergeCell ref="AK41:AR43"/>
    <mergeCell ref="AS41:AZ43"/>
    <mergeCell ref="BA41:BH43"/>
    <mergeCell ref="BI41:BP43"/>
    <mergeCell ref="BQ41:BX43"/>
    <mergeCell ref="BY41:CL43"/>
    <mergeCell ref="CM41:DF43"/>
    <mergeCell ref="BQ44:BX46"/>
    <mergeCell ref="BY44:CL46"/>
    <mergeCell ref="CM44:DF46"/>
    <mergeCell ref="B47:G49"/>
    <mergeCell ref="H47:AJ49"/>
    <mergeCell ref="AK47:AR49"/>
    <mergeCell ref="AS47:AZ49"/>
    <mergeCell ref="BA47:BH49"/>
    <mergeCell ref="BI47:BP49"/>
    <mergeCell ref="BQ47:BX49"/>
    <mergeCell ref="B44:G46"/>
    <mergeCell ref="H44:AJ46"/>
    <mergeCell ref="AK44:AR46"/>
    <mergeCell ref="AS44:AZ46"/>
    <mergeCell ref="BA44:BH46"/>
    <mergeCell ref="BI44:BP46"/>
    <mergeCell ref="BY47:CL49"/>
    <mergeCell ref="CM47:DF49"/>
    <mergeCell ref="B50:G52"/>
    <mergeCell ref="H50:AJ52"/>
    <mergeCell ref="AK50:AR52"/>
    <mergeCell ref="AS50:AZ52"/>
    <mergeCell ref="BA50:BH52"/>
    <mergeCell ref="BI50:BP52"/>
    <mergeCell ref="BQ50:BX52"/>
    <mergeCell ref="BY50:CL52"/>
    <mergeCell ref="CM50:DF52"/>
    <mergeCell ref="B53:G55"/>
    <mergeCell ref="H53:AJ55"/>
    <mergeCell ref="AK53:AR55"/>
    <mergeCell ref="AS53:AZ55"/>
    <mergeCell ref="BA53:BH55"/>
    <mergeCell ref="BI53:BP55"/>
    <mergeCell ref="BQ53:BX55"/>
    <mergeCell ref="BY53:CL55"/>
    <mergeCell ref="CM53:DF55"/>
    <mergeCell ref="BQ56:BX58"/>
    <mergeCell ref="BY56:CL58"/>
    <mergeCell ref="CM56:DF58"/>
    <mergeCell ref="B59:G61"/>
    <mergeCell ref="H59:AJ61"/>
    <mergeCell ref="AK59:AR61"/>
    <mergeCell ref="AS59:AZ61"/>
    <mergeCell ref="BA59:BH61"/>
    <mergeCell ref="BI59:BP61"/>
    <mergeCell ref="BQ59:BX61"/>
    <mergeCell ref="B56:G58"/>
    <mergeCell ref="H56:AJ58"/>
    <mergeCell ref="AK56:AR58"/>
    <mergeCell ref="AS56:AZ58"/>
    <mergeCell ref="BA56:BH58"/>
    <mergeCell ref="BI56:BP58"/>
    <mergeCell ref="BY59:CL61"/>
    <mergeCell ref="CM59:DF61"/>
    <mergeCell ref="B62:G64"/>
    <mergeCell ref="H62:AJ64"/>
    <mergeCell ref="AK62:AR64"/>
    <mergeCell ref="AS62:AZ64"/>
    <mergeCell ref="BA62:BH64"/>
    <mergeCell ref="BI62:BP64"/>
    <mergeCell ref="BQ62:BX64"/>
    <mergeCell ref="BY62:CL64"/>
    <mergeCell ref="CM62:DF64"/>
    <mergeCell ref="B65:G67"/>
    <mergeCell ref="H65:AJ67"/>
    <mergeCell ref="AK65:AR67"/>
    <mergeCell ref="AS65:AZ67"/>
    <mergeCell ref="BA65:BH67"/>
    <mergeCell ref="BI65:BP67"/>
    <mergeCell ref="BQ65:BX67"/>
    <mergeCell ref="BY65:CL67"/>
    <mergeCell ref="CM65:DF67"/>
    <mergeCell ref="BQ68:BX70"/>
    <mergeCell ref="BY68:CL70"/>
    <mergeCell ref="CM68:DF70"/>
    <mergeCell ref="B71:G73"/>
    <mergeCell ref="H71:AJ73"/>
    <mergeCell ref="AK71:AR73"/>
    <mergeCell ref="AS71:AZ73"/>
    <mergeCell ref="BA71:BH73"/>
    <mergeCell ref="BI71:BP73"/>
    <mergeCell ref="BQ71:BX73"/>
    <mergeCell ref="B68:G70"/>
    <mergeCell ref="H68:AJ70"/>
    <mergeCell ref="AK68:AR70"/>
    <mergeCell ref="AS68:AZ70"/>
    <mergeCell ref="BA68:BH70"/>
    <mergeCell ref="BI68:BP70"/>
    <mergeCell ref="BY71:CL73"/>
    <mergeCell ref="CM71:DF73"/>
    <mergeCell ref="B74:G76"/>
    <mergeCell ref="H74:AJ76"/>
    <mergeCell ref="AK74:AR76"/>
    <mergeCell ref="AS74:AZ76"/>
    <mergeCell ref="BA74:BH76"/>
    <mergeCell ref="BI74:BP76"/>
    <mergeCell ref="BQ74:BX76"/>
    <mergeCell ref="BY74:CL76"/>
    <mergeCell ref="CM74:DF76"/>
    <mergeCell ref="B77:G79"/>
    <mergeCell ref="H77:AJ79"/>
    <mergeCell ref="AK77:AR79"/>
    <mergeCell ref="AS77:AZ79"/>
    <mergeCell ref="BA77:BH79"/>
    <mergeCell ref="BI77:BP79"/>
    <mergeCell ref="BQ77:BX79"/>
    <mergeCell ref="BY77:CL79"/>
    <mergeCell ref="CM77:DF79"/>
    <mergeCell ref="BQ80:BX82"/>
    <mergeCell ref="BY80:CL82"/>
    <mergeCell ref="CM80:DF82"/>
    <mergeCell ref="B83:G85"/>
    <mergeCell ref="H83:AJ85"/>
    <mergeCell ref="AK83:AR85"/>
    <mergeCell ref="AS83:AZ85"/>
    <mergeCell ref="BA83:BH85"/>
    <mergeCell ref="BI83:BP85"/>
    <mergeCell ref="BQ83:BX85"/>
    <mergeCell ref="B80:G82"/>
    <mergeCell ref="H80:AJ82"/>
    <mergeCell ref="AK80:AR82"/>
    <mergeCell ref="AS80:AZ82"/>
    <mergeCell ref="BA80:BH82"/>
    <mergeCell ref="BI80:BP82"/>
    <mergeCell ref="BY83:CL85"/>
    <mergeCell ref="CM83:DF85"/>
    <mergeCell ref="B86:G88"/>
    <mergeCell ref="H86:AJ88"/>
    <mergeCell ref="AK86:AR88"/>
    <mergeCell ref="AS86:AZ88"/>
    <mergeCell ref="BA86:BH88"/>
    <mergeCell ref="BI86:BP88"/>
    <mergeCell ref="BQ86:BX88"/>
    <mergeCell ref="BY86:CL88"/>
    <mergeCell ref="CM86:DF88"/>
    <mergeCell ref="B89:G91"/>
    <mergeCell ref="H89:AJ91"/>
    <mergeCell ref="AK89:AR91"/>
    <mergeCell ref="AS89:AZ91"/>
    <mergeCell ref="BA89:BH91"/>
    <mergeCell ref="BI89:BP91"/>
    <mergeCell ref="BQ89:BX91"/>
    <mergeCell ref="BY89:CL91"/>
    <mergeCell ref="CM89:DF91"/>
    <mergeCell ref="BQ92:BX94"/>
    <mergeCell ref="BY92:CL94"/>
    <mergeCell ref="CM92:DF94"/>
    <mergeCell ref="B95:G97"/>
    <mergeCell ref="H95:AJ97"/>
    <mergeCell ref="AK95:AR97"/>
    <mergeCell ref="AS95:AZ97"/>
    <mergeCell ref="BA95:BH97"/>
    <mergeCell ref="BI95:BP97"/>
    <mergeCell ref="BQ95:BX97"/>
    <mergeCell ref="B92:G94"/>
    <mergeCell ref="H92:AJ94"/>
    <mergeCell ref="AK92:AR94"/>
    <mergeCell ref="AS92:AZ94"/>
    <mergeCell ref="BA92:BH94"/>
    <mergeCell ref="BI92:BP94"/>
    <mergeCell ref="BY95:CL97"/>
    <mergeCell ref="CM95:DF97"/>
    <mergeCell ref="B98:G100"/>
    <mergeCell ref="H98:AJ100"/>
    <mergeCell ref="AK98:AR100"/>
    <mergeCell ref="AS98:AZ100"/>
    <mergeCell ref="BA98:BH100"/>
    <mergeCell ref="BI98:BP100"/>
    <mergeCell ref="BQ98:BX100"/>
    <mergeCell ref="BY98:CL100"/>
    <mergeCell ref="CM98:DF100"/>
    <mergeCell ref="B101:G103"/>
    <mergeCell ref="H101:AJ103"/>
    <mergeCell ref="AK101:AR103"/>
    <mergeCell ref="AS101:AZ103"/>
    <mergeCell ref="BA101:BH103"/>
    <mergeCell ref="BI101:BP103"/>
    <mergeCell ref="BQ101:BX103"/>
    <mergeCell ref="BY101:CL103"/>
    <mergeCell ref="CM101:DF103"/>
    <mergeCell ref="BQ104:BX106"/>
    <mergeCell ref="BY104:CL106"/>
    <mergeCell ref="CM104:DF106"/>
    <mergeCell ref="B107:G109"/>
    <mergeCell ref="H107:AJ109"/>
    <mergeCell ref="AK107:AR109"/>
    <mergeCell ref="AS107:AZ109"/>
    <mergeCell ref="BA107:BH109"/>
    <mergeCell ref="BI107:BP109"/>
    <mergeCell ref="BQ107:BX109"/>
    <mergeCell ref="B104:G106"/>
    <mergeCell ref="H104:AJ106"/>
    <mergeCell ref="AK104:AR106"/>
    <mergeCell ref="AS104:AZ106"/>
    <mergeCell ref="BA104:BH106"/>
    <mergeCell ref="BI104:BP106"/>
    <mergeCell ref="BY107:CL109"/>
    <mergeCell ref="CM107:DF109"/>
    <mergeCell ref="B110:G112"/>
    <mergeCell ref="H110:AJ112"/>
    <mergeCell ref="AK110:AR112"/>
    <mergeCell ref="AS110:AZ112"/>
    <mergeCell ref="BA110:BH112"/>
    <mergeCell ref="BI110:BP112"/>
    <mergeCell ref="BQ110:BX112"/>
    <mergeCell ref="BY110:CL112"/>
    <mergeCell ref="CM110:DF112"/>
    <mergeCell ref="B113:G115"/>
    <mergeCell ref="H113:AJ115"/>
    <mergeCell ref="AK113:AR115"/>
    <mergeCell ref="AS113:AZ115"/>
    <mergeCell ref="BA113:BH115"/>
    <mergeCell ref="BI113:BP115"/>
    <mergeCell ref="BQ113:BX115"/>
    <mergeCell ref="BY113:CL115"/>
    <mergeCell ref="CM113:DF115"/>
    <mergeCell ref="BQ116:BX118"/>
    <mergeCell ref="BY116:CL118"/>
    <mergeCell ref="CM116:DF118"/>
    <mergeCell ref="B119:G121"/>
    <mergeCell ref="H119:AJ121"/>
    <mergeCell ref="AK119:AR121"/>
    <mergeCell ref="AS119:AZ121"/>
    <mergeCell ref="BA119:BH121"/>
    <mergeCell ref="BI119:BP121"/>
    <mergeCell ref="BQ119:BX121"/>
    <mergeCell ref="B116:G118"/>
    <mergeCell ref="H116:AJ118"/>
    <mergeCell ref="AK116:AR118"/>
    <mergeCell ref="AS116:AZ118"/>
    <mergeCell ref="BA116:BH118"/>
    <mergeCell ref="BI116:BP118"/>
    <mergeCell ref="BY119:CL121"/>
    <mergeCell ref="CM119:DF121"/>
    <mergeCell ref="B125:AJ128"/>
    <mergeCell ref="AK125:AR128"/>
    <mergeCell ref="AS125:AZ128"/>
    <mergeCell ref="BA125:BH128"/>
    <mergeCell ref="BI125:BP128"/>
    <mergeCell ref="BQ125:BX128"/>
    <mergeCell ref="BY125:CL128"/>
    <mergeCell ref="CM125:DF128"/>
    <mergeCell ref="B122:G124"/>
    <mergeCell ref="H122:AJ124"/>
    <mergeCell ref="AK122:AR124"/>
    <mergeCell ref="AS122:AZ124"/>
    <mergeCell ref="BA122:BH124"/>
    <mergeCell ref="BI122:BP124"/>
    <mergeCell ref="BQ122:BX124"/>
    <mergeCell ref="BY122:CL124"/>
    <mergeCell ref="CM122:DF124"/>
  </mergeCells>
  <phoneticPr fontId="19"/>
  <pageMargins left="0.59055118110236227" right="0" top="0.39370078740157483" bottom="0.27559055118110237" header="0.31496062992125984" footer="0.31496062992125984"/>
  <pageSetup paperSize="9" scale="68" orientation="landscape" r:id="rId1"/>
  <rowBreaks count="1" manualBreakCount="1">
    <brk id="129" max="1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FF8F9"/>
    <pageSetUpPr fitToPage="1"/>
  </sheetPr>
  <dimension ref="B1:DA88"/>
  <sheetViews>
    <sheetView showGridLines="0" showZeros="0" view="pageBreakPreview" topLeftCell="B1" zoomScale="67" zoomScaleNormal="70" zoomScaleSheetLayoutView="67" workbookViewId="0">
      <selection activeCell="AP55" sqref="AP55:BO57"/>
    </sheetView>
  </sheetViews>
  <sheetFormatPr defaultColWidth="1.25" defaultRowHeight="7.15" customHeight="1" x14ac:dyDescent="0.15"/>
  <cols>
    <col min="1" max="1" width="3.625" style="1" customWidth="1"/>
    <col min="2" max="2" width="2.375" style="1" customWidth="1"/>
    <col min="3" max="30" width="1.875" style="1" customWidth="1"/>
    <col min="31" max="31" width="2.625" style="1" customWidth="1"/>
    <col min="32" max="32" width="1" style="1" customWidth="1"/>
    <col min="33" max="33" width="2.875" style="1" customWidth="1"/>
    <col min="34" max="40" width="1.875" style="1" customWidth="1"/>
    <col min="41" max="41" width="15.625" style="1" customWidth="1"/>
    <col min="42" max="87" width="1.875" style="1" customWidth="1"/>
    <col min="88" max="88" width="0.75" style="1" customWidth="1"/>
    <col min="89" max="89" width="1.875" style="1" customWidth="1"/>
    <col min="90" max="90" width="2.875" style="1" customWidth="1"/>
    <col min="91" max="91" width="1.125" style="1" customWidth="1"/>
    <col min="92" max="92" width="1.875" style="1" customWidth="1"/>
    <col min="93" max="93" width="2.625" style="1" customWidth="1"/>
    <col min="94" max="97" width="1.875" style="1" customWidth="1"/>
    <col min="98" max="98" width="0.5" style="1" customWidth="1"/>
    <col min="99" max="103" width="1.875" style="1" customWidth="1"/>
    <col min="104" max="104" width="0.625" style="1" customWidth="1"/>
    <col min="105" max="105" width="1.125" style="1" customWidth="1"/>
    <col min="106" max="106" width="2.875" style="1" customWidth="1"/>
    <col min="107" max="16384" width="1.25" style="1"/>
  </cols>
  <sheetData>
    <row r="1" spans="2:105" ht="7.15" customHeight="1" x14ac:dyDescent="0.15">
      <c r="CK1" s="418">
        <v>45138</v>
      </c>
      <c r="CL1" s="418"/>
      <c r="CM1" s="418"/>
      <c r="CN1" s="418"/>
      <c r="CO1" s="418"/>
      <c r="CP1" s="418"/>
      <c r="CQ1" s="418"/>
      <c r="CR1" s="418"/>
      <c r="CS1" s="418"/>
      <c r="CT1" s="418"/>
      <c r="CU1" s="418"/>
      <c r="CV1" s="418"/>
      <c r="CW1" s="418"/>
      <c r="CX1" s="418"/>
      <c r="CY1" s="418"/>
      <c r="CZ1" s="418"/>
      <c r="DA1" s="418"/>
    </row>
    <row r="2" spans="2:105" ht="7.15" customHeight="1" x14ac:dyDescent="0.15">
      <c r="AO2" s="397" t="s">
        <v>135</v>
      </c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</row>
    <row r="3" spans="2:105" ht="7.15" customHeight="1" x14ac:dyDescent="0.15"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</row>
    <row r="4" spans="2:105" ht="14.25" customHeight="1" x14ac:dyDescent="0.15"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CK4" s="419"/>
      <c r="CL4" s="419"/>
      <c r="CM4" s="419"/>
      <c r="CN4" s="419"/>
      <c r="CO4" s="419"/>
      <c r="CP4" s="419"/>
      <c r="CQ4" s="419"/>
      <c r="CR4" s="419"/>
      <c r="CS4" s="419"/>
      <c r="CT4" s="419"/>
      <c r="CU4" s="419"/>
      <c r="CV4" s="419"/>
      <c r="CW4" s="419"/>
      <c r="CX4" s="419"/>
      <c r="CY4" s="419"/>
      <c r="CZ4" s="419"/>
      <c r="DA4" s="419"/>
    </row>
    <row r="5" spans="2:105" ht="7.15" customHeight="1" x14ac:dyDescent="0.15"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</row>
    <row r="6" spans="2:105" ht="7.15" customHeight="1" x14ac:dyDescent="0.15"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</row>
    <row r="7" spans="2:105" ht="7.15" customHeight="1" x14ac:dyDescent="0.15">
      <c r="CV7" s="48"/>
    </row>
    <row r="8" spans="2:105" ht="7.15" customHeight="1" x14ac:dyDescent="0.15">
      <c r="Z8" s="50"/>
      <c r="AA8" s="50"/>
      <c r="AB8" s="50"/>
      <c r="AC8" s="50"/>
      <c r="AD8" s="50"/>
      <c r="AE8" s="50"/>
      <c r="AF8" s="50"/>
      <c r="AG8" s="50"/>
      <c r="BV8" s="107" t="s">
        <v>134</v>
      </c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2:105" ht="7.15" customHeight="1" x14ac:dyDescent="0.15">
      <c r="B9" s="50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</row>
    <row r="10" spans="2:105" ht="7.15" customHeight="1" x14ac:dyDescent="0.15">
      <c r="B10" s="50"/>
      <c r="C10" s="108" t="s">
        <v>133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2"/>
    </row>
    <row r="11" spans="2:105" ht="7.15" customHeight="1" x14ac:dyDescent="0.15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49"/>
      <c r="AJ11" s="49"/>
      <c r="AK11" s="49"/>
      <c r="AL11" s="49"/>
      <c r="AM11" s="49"/>
      <c r="AN11" s="49"/>
      <c r="BV11" s="6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13"/>
    </row>
    <row r="12" spans="2:105" ht="7.15" customHeight="1" x14ac:dyDescent="0.15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J12" s="49"/>
      <c r="AK12" s="49"/>
      <c r="AL12" s="49"/>
      <c r="AM12" s="49"/>
      <c r="AN12" s="49"/>
      <c r="BV12" s="6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13"/>
    </row>
    <row r="13" spans="2:105" ht="7.15" customHeight="1" thickBot="1" x14ac:dyDescent="0.2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J13" s="49"/>
      <c r="AK13" s="49"/>
      <c r="AL13" s="49"/>
      <c r="AM13" s="49"/>
      <c r="AN13" s="49"/>
      <c r="BV13" s="6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13"/>
    </row>
    <row r="14" spans="2:105" ht="7.15" customHeight="1" thickTop="1" x14ac:dyDescent="0.15">
      <c r="BV14" s="6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13"/>
    </row>
    <row r="15" spans="2:105" ht="7.15" customHeight="1" x14ac:dyDescent="0.15">
      <c r="BV15" s="6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13"/>
    </row>
    <row r="16" spans="2:105" ht="7.15" customHeight="1" x14ac:dyDescent="0.15">
      <c r="AI16" s="4"/>
      <c r="AJ16" s="4"/>
      <c r="AK16" s="4"/>
      <c r="AL16" s="4"/>
      <c r="AM16" s="4"/>
      <c r="AN16" s="4"/>
      <c r="AO16" s="4"/>
      <c r="AP16" s="4"/>
      <c r="AQ16" s="4"/>
      <c r="BV16" s="6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13"/>
    </row>
    <row r="17" spans="3:105" ht="7.15" customHeight="1" x14ac:dyDescent="0.15">
      <c r="C17" s="399" t="s">
        <v>132</v>
      </c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4"/>
      <c r="AJ17" s="4"/>
      <c r="AK17" s="4"/>
      <c r="AL17" s="4"/>
      <c r="AM17" s="4"/>
      <c r="AN17" s="4"/>
      <c r="AO17" s="4"/>
      <c r="AP17" s="4"/>
      <c r="AQ17" s="4"/>
      <c r="BV17" s="6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13"/>
    </row>
    <row r="18" spans="3:105" ht="7.15" customHeight="1" x14ac:dyDescent="0.15"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4"/>
      <c r="AJ18" s="4"/>
      <c r="AK18" s="4"/>
      <c r="BV18" s="6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13"/>
    </row>
    <row r="19" spans="3:105" ht="7.15" customHeight="1" x14ac:dyDescent="0.15"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BV19" s="6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13"/>
    </row>
    <row r="20" spans="3:105" ht="7.15" customHeight="1" x14ac:dyDescent="0.15"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BV20" s="6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13"/>
    </row>
    <row r="21" spans="3:105" ht="7.15" customHeight="1" thickBot="1" x14ac:dyDescent="0.2"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BV21" s="6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13"/>
    </row>
    <row r="22" spans="3:105" ht="7.15" customHeight="1" x14ac:dyDescent="0.15">
      <c r="C22" s="400" t="s">
        <v>131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2"/>
      <c r="V22" s="409">
        <f>AP66</f>
        <v>0</v>
      </c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1"/>
      <c r="BV22" s="6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13"/>
    </row>
    <row r="23" spans="3:105" ht="7.15" customHeight="1" x14ac:dyDescent="0.15">
      <c r="C23" s="403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5"/>
      <c r="V23" s="412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4"/>
      <c r="BV23" s="6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13"/>
    </row>
    <row r="24" spans="3:105" ht="7.15" customHeight="1" x14ac:dyDescent="0.15">
      <c r="C24" s="403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5"/>
      <c r="V24" s="412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4"/>
      <c r="BV24" s="6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13"/>
    </row>
    <row r="25" spans="3:105" ht="7.15" customHeight="1" x14ac:dyDescent="0.15">
      <c r="C25" s="403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5"/>
      <c r="V25" s="412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4"/>
      <c r="AP25" s="4"/>
      <c r="AQ25" s="4"/>
      <c r="BV25" s="6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13"/>
    </row>
    <row r="26" spans="3:105" ht="7.15" customHeight="1" x14ac:dyDescent="0.15">
      <c r="C26" s="403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5"/>
      <c r="V26" s="412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4"/>
      <c r="BV26" s="6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127" t="s">
        <v>153</v>
      </c>
      <c r="CY26" s="127"/>
      <c r="CZ26" s="9"/>
      <c r="DA26" s="13"/>
    </row>
    <row r="27" spans="3:105" ht="7.15" customHeight="1" x14ac:dyDescent="0.15"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5"/>
      <c r="V27" s="412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4"/>
      <c r="BV27" s="6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127"/>
      <c r="CY27" s="127"/>
      <c r="CZ27" s="9"/>
      <c r="DA27" s="13"/>
    </row>
    <row r="28" spans="3:105" ht="7.15" customHeight="1" x14ac:dyDescent="0.15">
      <c r="C28" s="403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5"/>
      <c r="V28" s="412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4"/>
      <c r="BV28" s="6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127"/>
      <c r="CY28" s="127"/>
      <c r="CZ28" s="9"/>
      <c r="DA28" s="13"/>
    </row>
    <row r="29" spans="3:105" ht="7.15" customHeight="1" x14ac:dyDescent="0.15">
      <c r="C29" s="403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5"/>
      <c r="V29" s="412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4"/>
      <c r="AP29" s="4"/>
      <c r="AQ29" s="4"/>
      <c r="BV29" s="7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13"/>
    </row>
    <row r="30" spans="3:105" ht="10.5" customHeight="1" thickBot="1" x14ac:dyDescent="0.2">
      <c r="C30" s="406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8"/>
      <c r="V30" s="415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7"/>
      <c r="BV30" s="7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13"/>
    </row>
    <row r="31" spans="3:105" ht="15.75" customHeight="1" x14ac:dyDescent="0.15">
      <c r="AG31" s="110"/>
      <c r="AH31" s="110"/>
      <c r="AO31" s="98" t="s">
        <v>154</v>
      </c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</row>
    <row r="32" spans="3:105" ht="7.15" customHeight="1" x14ac:dyDescent="0.15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127"/>
      <c r="CY32" s="127"/>
      <c r="CZ32" s="127"/>
      <c r="DA32" s="9"/>
    </row>
    <row r="33" spans="2:105" ht="7.15" customHeight="1" x14ac:dyDescent="0.15"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127"/>
      <c r="CY33" s="127"/>
      <c r="CZ33" s="127"/>
      <c r="DA33" s="9"/>
    </row>
    <row r="34" spans="2:105" ht="7.15" customHeight="1" x14ac:dyDescent="0.15"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127"/>
      <c r="CY34" s="127"/>
      <c r="CZ34" s="127"/>
      <c r="DA34" s="9"/>
    </row>
    <row r="35" spans="2:105" ht="7.15" customHeight="1" x14ac:dyDescent="0.15"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2:105" ht="7.15" customHeight="1" x14ac:dyDescent="0.15">
      <c r="N36" s="48"/>
      <c r="X36" s="91"/>
      <c r="Y36" s="91"/>
      <c r="Z36" s="91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2:105" ht="7.15" customHeigh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92"/>
      <c r="X37" s="138" t="s">
        <v>155</v>
      </c>
      <c r="Y37" s="139"/>
      <c r="Z37" s="140"/>
      <c r="AA37" s="431" t="s">
        <v>156</v>
      </c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432" t="s">
        <v>165</v>
      </c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4"/>
      <c r="BP37" s="441" t="s">
        <v>157</v>
      </c>
      <c r="BQ37" s="442"/>
      <c r="BR37" s="442"/>
      <c r="BS37" s="442"/>
      <c r="BT37" s="442"/>
      <c r="BU37" s="442"/>
      <c r="BV37" s="442"/>
      <c r="BW37" s="442"/>
      <c r="BX37" s="442"/>
      <c r="BY37" s="443"/>
    </row>
    <row r="38" spans="2:105" ht="7.1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2"/>
      <c r="X38" s="141"/>
      <c r="Y38" s="142"/>
      <c r="Z38" s="143"/>
      <c r="AA38" s="431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435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7"/>
      <c r="BP38" s="444"/>
      <c r="BQ38" s="181"/>
      <c r="BR38" s="181"/>
      <c r="BS38" s="181"/>
      <c r="BT38" s="181"/>
      <c r="BU38" s="181"/>
      <c r="BV38" s="181"/>
      <c r="BW38" s="181"/>
      <c r="BX38" s="181"/>
      <c r="BY38" s="445"/>
    </row>
    <row r="39" spans="2:105" ht="6.75" customHeight="1" x14ac:dyDescent="0.1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92"/>
      <c r="X39" s="144"/>
      <c r="Y39" s="145"/>
      <c r="Z39" s="146"/>
      <c r="AA39" s="431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438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40"/>
      <c r="BP39" s="444"/>
      <c r="BQ39" s="181"/>
      <c r="BR39" s="181"/>
      <c r="BS39" s="181"/>
      <c r="BT39" s="181"/>
      <c r="BU39" s="181"/>
      <c r="BV39" s="181"/>
      <c r="BW39" s="181"/>
      <c r="BX39" s="181"/>
      <c r="BY39" s="445"/>
    </row>
    <row r="40" spans="2:105" ht="17.100000000000001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420">
        <v>1</v>
      </c>
      <c r="Y40" s="420"/>
      <c r="Z40" s="420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2">
        <f>'現場別請求書 '!D5</f>
        <v>0</v>
      </c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4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</row>
    <row r="41" spans="2:105" ht="17.100000000000001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420"/>
      <c r="Y41" s="420"/>
      <c r="Z41" s="420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5"/>
      <c r="AQ41" s="426"/>
      <c r="AR41" s="426"/>
      <c r="AS41" s="426"/>
      <c r="AT41" s="426"/>
      <c r="AU41" s="426"/>
      <c r="AV41" s="426"/>
      <c r="AW41" s="426"/>
      <c r="AX41" s="426"/>
      <c r="AY41" s="426"/>
      <c r="AZ41" s="426"/>
      <c r="BA41" s="426"/>
      <c r="BB41" s="426"/>
      <c r="BC41" s="426"/>
      <c r="BD41" s="426"/>
      <c r="BE41" s="426"/>
      <c r="BF41" s="426"/>
      <c r="BG41" s="426"/>
      <c r="BH41" s="426"/>
      <c r="BI41" s="426"/>
      <c r="BJ41" s="426"/>
      <c r="BK41" s="426"/>
      <c r="BL41" s="426"/>
      <c r="BM41" s="426"/>
      <c r="BN41" s="426"/>
      <c r="BO41" s="42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</row>
    <row r="42" spans="2:105" ht="17.100000000000001" customHeight="1" x14ac:dyDescent="0.1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420"/>
      <c r="Y42" s="420"/>
      <c r="Z42" s="420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8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30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</row>
    <row r="43" spans="2:105" ht="17.100000000000001" customHeight="1" x14ac:dyDescent="0.1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420">
        <v>2</v>
      </c>
      <c r="Y43" s="420"/>
      <c r="Z43" s="420"/>
      <c r="AA43" s="421">
        <f>'現場別請求書  (2)'!D8</f>
        <v>0</v>
      </c>
      <c r="AB43" s="421"/>
      <c r="AC43" s="421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2">
        <f>'現場別請求書  (2)'!D5</f>
        <v>0</v>
      </c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4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</row>
    <row r="44" spans="2:105" ht="17.100000000000001" customHeight="1" x14ac:dyDescent="0.1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420"/>
      <c r="Y44" s="420"/>
      <c r="Z44" s="420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5"/>
      <c r="AQ44" s="426"/>
      <c r="AR44" s="426"/>
      <c r="AS44" s="426"/>
      <c r="AT44" s="426"/>
      <c r="AU44" s="426"/>
      <c r="AV44" s="426"/>
      <c r="AW44" s="426"/>
      <c r="AX44" s="426"/>
      <c r="AY44" s="426"/>
      <c r="AZ44" s="426"/>
      <c r="BA44" s="426"/>
      <c r="BB44" s="426"/>
      <c r="BC44" s="426"/>
      <c r="BD44" s="426"/>
      <c r="BE44" s="426"/>
      <c r="BF44" s="426"/>
      <c r="BG44" s="426"/>
      <c r="BH44" s="426"/>
      <c r="BI44" s="426"/>
      <c r="BJ44" s="426"/>
      <c r="BK44" s="426"/>
      <c r="BL44" s="426"/>
      <c r="BM44" s="426"/>
      <c r="BN44" s="426"/>
      <c r="BO44" s="42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</row>
    <row r="45" spans="2:105" ht="17.100000000000001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420"/>
      <c r="Y45" s="420"/>
      <c r="Z45" s="420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8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429"/>
      <c r="BC45" s="429"/>
      <c r="BD45" s="429"/>
      <c r="BE45" s="429"/>
      <c r="BF45" s="429"/>
      <c r="BG45" s="429"/>
      <c r="BH45" s="429"/>
      <c r="BI45" s="429"/>
      <c r="BJ45" s="429"/>
      <c r="BK45" s="429"/>
      <c r="BL45" s="429"/>
      <c r="BM45" s="429"/>
      <c r="BN45" s="429"/>
      <c r="BO45" s="430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</row>
    <row r="46" spans="2:105" ht="17.100000000000001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420">
        <v>3</v>
      </c>
      <c r="Y46" s="420"/>
      <c r="Z46" s="420"/>
      <c r="AA46" s="421">
        <f>'現場別請求書  (3)'!D8</f>
        <v>0</v>
      </c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2">
        <f>'現場別請求書  (3)'!D5</f>
        <v>0</v>
      </c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4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</row>
    <row r="47" spans="2:105" ht="17.100000000000001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420"/>
      <c r="Y47" s="420"/>
      <c r="Z47" s="420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1"/>
      <c r="AN47" s="421"/>
      <c r="AO47" s="421"/>
      <c r="AP47" s="425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6"/>
      <c r="BD47" s="426"/>
      <c r="BE47" s="426"/>
      <c r="BF47" s="426"/>
      <c r="BG47" s="426"/>
      <c r="BH47" s="426"/>
      <c r="BI47" s="426"/>
      <c r="BJ47" s="426"/>
      <c r="BK47" s="426"/>
      <c r="BL47" s="426"/>
      <c r="BM47" s="426"/>
      <c r="BN47" s="426"/>
      <c r="BO47" s="42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</row>
    <row r="48" spans="2:105" ht="17.100000000000001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420"/>
      <c r="Y48" s="420"/>
      <c r="Z48" s="420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8"/>
      <c r="AQ48" s="429"/>
      <c r="AR48" s="429"/>
      <c r="AS48" s="429"/>
      <c r="AT48" s="429"/>
      <c r="AU48" s="429"/>
      <c r="AV48" s="429"/>
      <c r="AW48" s="429"/>
      <c r="AX48" s="429"/>
      <c r="AY48" s="429"/>
      <c r="AZ48" s="429"/>
      <c r="BA48" s="429"/>
      <c r="BB48" s="429"/>
      <c r="BC48" s="429"/>
      <c r="BD48" s="429"/>
      <c r="BE48" s="429"/>
      <c r="BF48" s="429"/>
      <c r="BG48" s="429"/>
      <c r="BH48" s="429"/>
      <c r="BI48" s="429"/>
      <c r="BJ48" s="429"/>
      <c r="BK48" s="429"/>
      <c r="BL48" s="429"/>
      <c r="BM48" s="429"/>
      <c r="BN48" s="429"/>
      <c r="BO48" s="430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</row>
    <row r="49" spans="2:77" ht="17.100000000000001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420">
        <v>4</v>
      </c>
      <c r="Y49" s="420"/>
      <c r="Z49" s="420"/>
      <c r="AA49" s="421">
        <f>'現場別請求書  (4)'!D8</f>
        <v>0</v>
      </c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2">
        <f>'現場別請求書  (4)'!D5</f>
        <v>0</v>
      </c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  <c r="BC49" s="423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4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</row>
    <row r="50" spans="2:77" ht="17.100000000000001" customHeight="1" x14ac:dyDescent="0.1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420"/>
      <c r="Y50" s="420"/>
      <c r="Z50" s="420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5"/>
      <c r="AQ50" s="426"/>
      <c r="AR50" s="426"/>
      <c r="AS50" s="426"/>
      <c r="AT50" s="426"/>
      <c r="AU50" s="426"/>
      <c r="AV50" s="426"/>
      <c r="AW50" s="426"/>
      <c r="AX50" s="426"/>
      <c r="AY50" s="426"/>
      <c r="AZ50" s="426"/>
      <c r="BA50" s="426"/>
      <c r="BB50" s="426"/>
      <c r="BC50" s="426"/>
      <c r="BD50" s="426"/>
      <c r="BE50" s="426"/>
      <c r="BF50" s="426"/>
      <c r="BG50" s="426"/>
      <c r="BH50" s="426"/>
      <c r="BI50" s="426"/>
      <c r="BJ50" s="426"/>
      <c r="BK50" s="426"/>
      <c r="BL50" s="426"/>
      <c r="BM50" s="426"/>
      <c r="BN50" s="426"/>
      <c r="BO50" s="42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</row>
    <row r="51" spans="2:77" ht="17.100000000000001" customHeight="1" x14ac:dyDescent="0.1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420"/>
      <c r="Y51" s="420"/>
      <c r="Z51" s="420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8"/>
      <c r="AQ51" s="429"/>
      <c r="AR51" s="429"/>
      <c r="AS51" s="429"/>
      <c r="AT51" s="429"/>
      <c r="AU51" s="429"/>
      <c r="AV51" s="429"/>
      <c r="AW51" s="429"/>
      <c r="AX51" s="429"/>
      <c r="AY51" s="429"/>
      <c r="AZ51" s="429"/>
      <c r="BA51" s="429"/>
      <c r="BB51" s="429"/>
      <c r="BC51" s="429"/>
      <c r="BD51" s="429"/>
      <c r="BE51" s="429"/>
      <c r="BF51" s="429"/>
      <c r="BG51" s="429"/>
      <c r="BH51" s="429"/>
      <c r="BI51" s="429"/>
      <c r="BJ51" s="429"/>
      <c r="BK51" s="429"/>
      <c r="BL51" s="429"/>
      <c r="BM51" s="429"/>
      <c r="BN51" s="429"/>
      <c r="BO51" s="430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</row>
    <row r="52" spans="2:77" ht="17.100000000000001" customHeight="1" x14ac:dyDescent="0.1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420">
        <v>5</v>
      </c>
      <c r="Y52" s="420"/>
      <c r="Z52" s="420"/>
      <c r="AA52" s="421">
        <f>'現場別請求書  (5)'!D8</f>
        <v>0</v>
      </c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2">
        <f>'現場別請求書  (5)'!D5</f>
        <v>0</v>
      </c>
      <c r="AQ52" s="423"/>
      <c r="AR52" s="423"/>
      <c r="AS52" s="423"/>
      <c r="AT52" s="423"/>
      <c r="AU52" s="423"/>
      <c r="AV52" s="423"/>
      <c r="AW52" s="423"/>
      <c r="AX52" s="423"/>
      <c r="AY52" s="423"/>
      <c r="AZ52" s="423"/>
      <c r="BA52" s="423"/>
      <c r="BB52" s="423"/>
      <c r="BC52" s="423"/>
      <c r="BD52" s="423"/>
      <c r="BE52" s="423"/>
      <c r="BF52" s="423"/>
      <c r="BG52" s="423"/>
      <c r="BH52" s="423"/>
      <c r="BI52" s="423"/>
      <c r="BJ52" s="423"/>
      <c r="BK52" s="423"/>
      <c r="BL52" s="423"/>
      <c r="BM52" s="423"/>
      <c r="BN52" s="423"/>
      <c r="BO52" s="424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</row>
    <row r="53" spans="2:77" ht="17.100000000000001" customHeight="1" x14ac:dyDescent="0.1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420"/>
      <c r="Y53" s="420"/>
      <c r="Z53" s="420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5"/>
      <c r="AQ53" s="426"/>
      <c r="AR53" s="426"/>
      <c r="AS53" s="426"/>
      <c r="AT53" s="426"/>
      <c r="AU53" s="426"/>
      <c r="AV53" s="426"/>
      <c r="AW53" s="426"/>
      <c r="AX53" s="426"/>
      <c r="AY53" s="426"/>
      <c r="AZ53" s="426"/>
      <c r="BA53" s="426"/>
      <c r="BB53" s="426"/>
      <c r="BC53" s="426"/>
      <c r="BD53" s="426"/>
      <c r="BE53" s="426"/>
      <c r="BF53" s="426"/>
      <c r="BG53" s="426"/>
      <c r="BH53" s="426"/>
      <c r="BI53" s="426"/>
      <c r="BJ53" s="426"/>
      <c r="BK53" s="426"/>
      <c r="BL53" s="426"/>
      <c r="BM53" s="426"/>
      <c r="BN53" s="426"/>
      <c r="BO53" s="42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</row>
    <row r="54" spans="2:77" ht="17.100000000000001" customHeight="1" x14ac:dyDescent="0.1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420"/>
      <c r="Y54" s="420"/>
      <c r="Z54" s="420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8"/>
      <c r="AQ54" s="429"/>
      <c r="AR54" s="429"/>
      <c r="AS54" s="429"/>
      <c r="AT54" s="429"/>
      <c r="AU54" s="429"/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  <c r="BI54" s="429"/>
      <c r="BJ54" s="429"/>
      <c r="BK54" s="429"/>
      <c r="BL54" s="429"/>
      <c r="BM54" s="429"/>
      <c r="BN54" s="429"/>
      <c r="BO54" s="430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</row>
    <row r="55" spans="2:77" ht="17.100000000000001" customHeight="1" x14ac:dyDescent="0.1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  <c r="X55" s="420"/>
      <c r="Y55" s="420"/>
      <c r="Z55" s="420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2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4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</row>
    <row r="56" spans="2:77" ht="17.100000000000001" customHeight="1" x14ac:dyDescent="0.1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420"/>
      <c r="Y56" s="420"/>
      <c r="Z56" s="420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5"/>
      <c r="AQ56" s="426"/>
      <c r="AR56" s="426"/>
      <c r="AS56" s="426"/>
      <c r="AT56" s="426"/>
      <c r="AU56" s="426"/>
      <c r="AV56" s="426"/>
      <c r="AW56" s="426"/>
      <c r="AX56" s="426"/>
      <c r="AY56" s="426"/>
      <c r="AZ56" s="426"/>
      <c r="BA56" s="426"/>
      <c r="BB56" s="426"/>
      <c r="BC56" s="426"/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</row>
    <row r="57" spans="2:77" ht="17.100000000000001" customHeight="1" x14ac:dyDescent="0.1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420"/>
      <c r="Y57" s="420"/>
      <c r="Z57" s="420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8"/>
      <c r="AQ57" s="429"/>
      <c r="AR57" s="429"/>
      <c r="AS57" s="429"/>
      <c r="AT57" s="429"/>
      <c r="AU57" s="429"/>
      <c r="AV57" s="429"/>
      <c r="AW57" s="429"/>
      <c r="AX57" s="429"/>
      <c r="AY57" s="429"/>
      <c r="AZ57" s="429"/>
      <c r="BA57" s="429"/>
      <c r="BB57" s="429"/>
      <c r="BC57" s="429"/>
      <c r="BD57" s="429"/>
      <c r="BE57" s="429"/>
      <c r="BF57" s="429"/>
      <c r="BG57" s="429"/>
      <c r="BH57" s="429"/>
      <c r="BI57" s="429"/>
      <c r="BJ57" s="429"/>
      <c r="BK57" s="429"/>
      <c r="BL57" s="429"/>
      <c r="BM57" s="429"/>
      <c r="BN57" s="429"/>
      <c r="BO57" s="430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</row>
    <row r="58" spans="2:77" ht="12.75" customHeight="1" x14ac:dyDescent="0.15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157"/>
      <c r="Y58" s="158"/>
      <c r="Z58" s="159"/>
      <c r="AA58" s="446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8"/>
      <c r="AP58" s="422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3"/>
      <c r="BC58" s="423"/>
      <c r="BD58" s="423"/>
      <c r="BE58" s="423"/>
      <c r="BF58" s="423"/>
      <c r="BG58" s="423"/>
      <c r="BH58" s="423"/>
      <c r="BI58" s="423"/>
      <c r="BJ58" s="423"/>
      <c r="BK58" s="423"/>
      <c r="BL58" s="423"/>
      <c r="BM58" s="423"/>
      <c r="BN58" s="423"/>
      <c r="BO58" s="424"/>
      <c r="BP58" s="378"/>
      <c r="BQ58" s="379"/>
      <c r="BR58" s="379"/>
      <c r="BS58" s="379"/>
      <c r="BT58" s="379"/>
      <c r="BU58" s="379"/>
      <c r="BV58" s="379"/>
      <c r="BW58" s="379"/>
      <c r="BX58" s="379"/>
      <c r="BY58" s="380"/>
    </row>
    <row r="59" spans="2:77" ht="12.75" customHeight="1" x14ac:dyDescent="0.1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160"/>
      <c r="Y59" s="161"/>
      <c r="Z59" s="162"/>
      <c r="AA59" s="449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1"/>
      <c r="AP59" s="425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6"/>
      <c r="BD59" s="426"/>
      <c r="BE59" s="426"/>
      <c r="BF59" s="426"/>
      <c r="BG59" s="426"/>
      <c r="BH59" s="426"/>
      <c r="BI59" s="426"/>
      <c r="BJ59" s="426"/>
      <c r="BK59" s="426"/>
      <c r="BL59" s="426"/>
      <c r="BM59" s="426"/>
      <c r="BN59" s="426"/>
      <c r="BO59" s="427"/>
      <c r="BP59" s="455"/>
      <c r="BQ59" s="110"/>
      <c r="BR59" s="110"/>
      <c r="BS59" s="110"/>
      <c r="BT59" s="110"/>
      <c r="BU59" s="110"/>
      <c r="BV59" s="110"/>
      <c r="BW59" s="110"/>
      <c r="BX59" s="110"/>
      <c r="BY59" s="456"/>
    </row>
    <row r="60" spans="2:77" ht="12.75" customHeight="1" x14ac:dyDescent="0.1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160"/>
      <c r="Y60" s="161"/>
      <c r="Z60" s="162"/>
      <c r="AA60" s="449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450"/>
      <c r="AO60" s="451"/>
      <c r="AP60" s="425"/>
      <c r="AQ60" s="426"/>
      <c r="AR60" s="426"/>
      <c r="AS60" s="426"/>
      <c r="AT60" s="426"/>
      <c r="AU60" s="426"/>
      <c r="AV60" s="426"/>
      <c r="AW60" s="426"/>
      <c r="AX60" s="426"/>
      <c r="AY60" s="426"/>
      <c r="AZ60" s="426"/>
      <c r="BA60" s="426"/>
      <c r="BB60" s="426"/>
      <c r="BC60" s="426"/>
      <c r="BD60" s="426"/>
      <c r="BE60" s="426"/>
      <c r="BF60" s="426"/>
      <c r="BG60" s="426"/>
      <c r="BH60" s="426"/>
      <c r="BI60" s="426"/>
      <c r="BJ60" s="426"/>
      <c r="BK60" s="426"/>
      <c r="BL60" s="426"/>
      <c r="BM60" s="426"/>
      <c r="BN60" s="426"/>
      <c r="BO60" s="427"/>
      <c r="BP60" s="455"/>
      <c r="BQ60" s="110"/>
      <c r="BR60" s="110"/>
      <c r="BS60" s="110"/>
      <c r="BT60" s="110"/>
      <c r="BU60" s="110"/>
      <c r="BV60" s="110"/>
      <c r="BW60" s="110"/>
      <c r="BX60" s="110"/>
      <c r="BY60" s="456"/>
    </row>
    <row r="61" spans="2:77" ht="12.75" customHeight="1" x14ac:dyDescent="0.1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163"/>
      <c r="Y61" s="164"/>
      <c r="Z61" s="165"/>
      <c r="AA61" s="452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4"/>
      <c r="AP61" s="428"/>
      <c r="AQ61" s="429"/>
      <c r="AR61" s="429"/>
      <c r="AS61" s="429"/>
      <c r="AT61" s="429"/>
      <c r="AU61" s="429"/>
      <c r="AV61" s="429"/>
      <c r="AW61" s="429"/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  <c r="BI61" s="429"/>
      <c r="BJ61" s="429"/>
      <c r="BK61" s="429"/>
      <c r="BL61" s="429"/>
      <c r="BM61" s="429"/>
      <c r="BN61" s="429"/>
      <c r="BO61" s="430"/>
      <c r="BP61" s="381"/>
      <c r="BQ61" s="126"/>
      <c r="BR61" s="126"/>
      <c r="BS61" s="126"/>
      <c r="BT61" s="126"/>
      <c r="BU61" s="126"/>
      <c r="BV61" s="126"/>
      <c r="BW61" s="126"/>
      <c r="BX61" s="126"/>
      <c r="BY61" s="382"/>
    </row>
    <row r="62" spans="2:77" ht="12.75" customHeight="1" x14ac:dyDescent="0.15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157"/>
      <c r="Y62" s="158"/>
      <c r="Z62" s="159"/>
      <c r="AA62" s="446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8"/>
      <c r="AP62" s="422"/>
      <c r="AQ62" s="423"/>
      <c r="AR62" s="423"/>
      <c r="AS62" s="423"/>
      <c r="AT62" s="423"/>
      <c r="AU62" s="423"/>
      <c r="AV62" s="423"/>
      <c r="AW62" s="423"/>
      <c r="AX62" s="423"/>
      <c r="AY62" s="423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4"/>
      <c r="BP62" s="378"/>
      <c r="BQ62" s="379"/>
      <c r="BR62" s="379"/>
      <c r="BS62" s="379"/>
      <c r="BT62" s="379"/>
      <c r="BU62" s="379"/>
      <c r="BV62" s="379"/>
      <c r="BW62" s="379"/>
      <c r="BX62" s="379"/>
      <c r="BY62" s="380"/>
    </row>
    <row r="63" spans="2:77" ht="12.7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60"/>
      <c r="Y63" s="161"/>
      <c r="Z63" s="162"/>
      <c r="AA63" s="449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1"/>
      <c r="AP63" s="425"/>
      <c r="AQ63" s="426"/>
      <c r="AR63" s="426"/>
      <c r="AS63" s="426"/>
      <c r="AT63" s="426"/>
      <c r="AU63" s="426"/>
      <c r="AV63" s="426"/>
      <c r="AW63" s="426"/>
      <c r="AX63" s="426"/>
      <c r="AY63" s="426"/>
      <c r="AZ63" s="426"/>
      <c r="BA63" s="426"/>
      <c r="BB63" s="426"/>
      <c r="BC63" s="426"/>
      <c r="BD63" s="426"/>
      <c r="BE63" s="426"/>
      <c r="BF63" s="426"/>
      <c r="BG63" s="426"/>
      <c r="BH63" s="426"/>
      <c r="BI63" s="426"/>
      <c r="BJ63" s="426"/>
      <c r="BK63" s="426"/>
      <c r="BL63" s="426"/>
      <c r="BM63" s="426"/>
      <c r="BN63" s="426"/>
      <c r="BO63" s="427"/>
      <c r="BP63" s="455"/>
      <c r="BQ63" s="110"/>
      <c r="BR63" s="110"/>
      <c r="BS63" s="110"/>
      <c r="BT63" s="110"/>
      <c r="BU63" s="110"/>
      <c r="BV63" s="110"/>
      <c r="BW63" s="110"/>
      <c r="BX63" s="110"/>
      <c r="BY63" s="456"/>
    </row>
    <row r="64" spans="2:77" ht="12.75" customHeight="1" x14ac:dyDescent="0.15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160"/>
      <c r="Y64" s="161"/>
      <c r="Z64" s="162"/>
      <c r="AA64" s="449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1"/>
      <c r="AP64" s="425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6"/>
      <c r="BI64" s="426"/>
      <c r="BJ64" s="426"/>
      <c r="BK64" s="426"/>
      <c r="BL64" s="426"/>
      <c r="BM64" s="426"/>
      <c r="BN64" s="426"/>
      <c r="BO64" s="427"/>
      <c r="BP64" s="455"/>
      <c r="BQ64" s="110"/>
      <c r="BR64" s="110"/>
      <c r="BS64" s="110"/>
      <c r="BT64" s="110"/>
      <c r="BU64" s="110"/>
      <c r="BV64" s="110"/>
      <c r="BW64" s="110"/>
      <c r="BX64" s="110"/>
      <c r="BY64" s="456"/>
    </row>
    <row r="65" spans="2:105" ht="12" customHeight="1" x14ac:dyDescent="0.1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163"/>
      <c r="Y65" s="164"/>
      <c r="Z65" s="165"/>
      <c r="AA65" s="452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4"/>
      <c r="AP65" s="428"/>
      <c r="AQ65" s="429"/>
      <c r="AR65" s="429"/>
      <c r="AS65" s="429"/>
      <c r="AT65" s="429"/>
      <c r="AU65" s="429"/>
      <c r="AV65" s="429"/>
      <c r="AW65" s="429"/>
      <c r="AX65" s="429"/>
      <c r="AY65" s="429"/>
      <c r="AZ65" s="429"/>
      <c r="BA65" s="429"/>
      <c r="BB65" s="429"/>
      <c r="BC65" s="429"/>
      <c r="BD65" s="429"/>
      <c r="BE65" s="429"/>
      <c r="BF65" s="429"/>
      <c r="BG65" s="429"/>
      <c r="BH65" s="429"/>
      <c r="BI65" s="429"/>
      <c r="BJ65" s="429"/>
      <c r="BK65" s="429"/>
      <c r="BL65" s="429"/>
      <c r="BM65" s="429"/>
      <c r="BN65" s="429"/>
      <c r="BO65" s="430"/>
      <c r="BP65" s="381"/>
      <c r="BQ65" s="126"/>
      <c r="BR65" s="126"/>
      <c r="BS65" s="126"/>
      <c r="BT65" s="126"/>
      <c r="BU65" s="126"/>
      <c r="BV65" s="126"/>
      <c r="BW65" s="126"/>
      <c r="BX65" s="126"/>
      <c r="BY65" s="382"/>
    </row>
    <row r="66" spans="2:105" ht="20.100000000000001" customHeight="1" x14ac:dyDescent="0.1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457" t="s">
        <v>158</v>
      </c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8">
        <f>SUM(AP40:BO57)</f>
        <v>0</v>
      </c>
      <c r="AQ66" s="458"/>
      <c r="AR66" s="458"/>
      <c r="AS66" s="458"/>
      <c r="AT66" s="458"/>
      <c r="AU66" s="458"/>
      <c r="AV66" s="458"/>
      <c r="AW66" s="458"/>
      <c r="AX66" s="458"/>
      <c r="AY66" s="458"/>
      <c r="AZ66" s="458"/>
      <c r="BA66" s="458"/>
      <c r="BB66" s="458"/>
      <c r="BC66" s="458"/>
      <c r="BD66" s="458"/>
      <c r="BE66" s="458"/>
      <c r="BF66" s="458"/>
      <c r="BG66" s="458"/>
      <c r="BH66" s="458"/>
      <c r="BI66" s="458"/>
      <c r="BJ66" s="458"/>
      <c r="BK66" s="458"/>
      <c r="BL66" s="458"/>
      <c r="BM66" s="458"/>
      <c r="BN66" s="458"/>
      <c r="BO66" s="458"/>
      <c r="BP66" s="420"/>
      <c r="BQ66" s="420"/>
      <c r="BR66" s="420"/>
      <c r="BS66" s="420"/>
      <c r="BT66" s="420"/>
      <c r="BU66" s="420"/>
      <c r="BV66" s="420"/>
      <c r="BW66" s="420"/>
      <c r="BX66" s="420"/>
      <c r="BY66" s="420"/>
    </row>
    <row r="67" spans="2:105" ht="20.100000000000001" customHeight="1" x14ac:dyDescent="0.1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  <c r="BJ67" s="458"/>
      <c r="BK67" s="458"/>
      <c r="BL67" s="458"/>
      <c r="BM67" s="458"/>
      <c r="BN67" s="458"/>
      <c r="BO67" s="458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</row>
    <row r="68" spans="2:105" ht="7.5" customHeight="1" x14ac:dyDescent="0.1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  <c r="BJ68" s="458"/>
      <c r="BK68" s="458"/>
      <c r="BL68" s="458"/>
      <c r="BM68" s="458"/>
      <c r="BN68" s="458"/>
      <c r="BO68" s="458"/>
      <c r="BP68" s="420"/>
      <c r="BQ68" s="420"/>
      <c r="BR68" s="420"/>
      <c r="BS68" s="420"/>
      <c r="BT68" s="420"/>
      <c r="BU68" s="420"/>
      <c r="BV68" s="420"/>
      <c r="BW68" s="420"/>
      <c r="BX68" s="420"/>
      <c r="BY68" s="420"/>
    </row>
    <row r="69" spans="2:105" ht="12.75" customHeight="1" x14ac:dyDescent="0.1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72"/>
      <c r="Y69" s="72"/>
      <c r="Z69" s="72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48"/>
    </row>
    <row r="70" spans="2:105" ht="6.75" hidden="1" customHeight="1" x14ac:dyDescent="0.15"/>
    <row r="71" spans="2:105" ht="6.75" hidden="1" customHeight="1" x14ac:dyDescent="0.15"/>
    <row r="72" spans="2:105" ht="7.15" customHeight="1" x14ac:dyDescent="0.15">
      <c r="D72" s="399" t="s">
        <v>106</v>
      </c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BW72" s="459" t="s">
        <v>159</v>
      </c>
      <c r="BX72" s="460"/>
      <c r="BY72" s="460"/>
      <c r="BZ72" s="460"/>
      <c r="CA72" s="460"/>
      <c r="CB72" s="460"/>
      <c r="CC72" s="460"/>
      <c r="CD72" s="461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</row>
    <row r="73" spans="2:105" ht="10.5" customHeight="1" x14ac:dyDescent="0.15"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BW73" s="462"/>
      <c r="BX73" s="463"/>
      <c r="BY73" s="463"/>
      <c r="BZ73" s="463"/>
      <c r="CA73" s="463"/>
      <c r="CB73" s="463"/>
      <c r="CC73" s="463"/>
      <c r="CD73" s="464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</row>
    <row r="74" spans="2:105" ht="7.15" customHeight="1" x14ac:dyDescent="0.15"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BM74" s="110"/>
      <c r="BN74" s="110"/>
      <c r="BO74" s="110"/>
      <c r="BP74" s="110"/>
      <c r="BQ74" s="110"/>
      <c r="BR74" s="110"/>
      <c r="BW74" s="465"/>
      <c r="BX74" s="466"/>
      <c r="BY74" s="466"/>
      <c r="BZ74" s="466"/>
      <c r="CA74" s="466"/>
      <c r="CB74" s="466"/>
      <c r="CC74" s="466"/>
      <c r="CD74" s="46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</row>
    <row r="75" spans="2:105" ht="7.15" customHeight="1" x14ac:dyDescent="0.15">
      <c r="D75" s="468" t="s">
        <v>104</v>
      </c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BM75" s="110"/>
      <c r="BN75" s="110"/>
      <c r="BO75" s="110"/>
      <c r="BP75" s="110"/>
      <c r="BQ75" s="110"/>
      <c r="BR75" s="110"/>
      <c r="BW75" s="459" t="s">
        <v>160</v>
      </c>
      <c r="BX75" s="460"/>
      <c r="BY75" s="460"/>
      <c r="BZ75" s="460"/>
      <c r="CA75" s="460"/>
      <c r="CB75" s="460"/>
      <c r="CC75" s="460"/>
      <c r="CD75" s="461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</row>
    <row r="76" spans="2:105" ht="7.15" customHeight="1" x14ac:dyDescent="0.15"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BM76" s="110"/>
      <c r="BN76" s="110"/>
      <c r="BO76" s="110"/>
      <c r="BP76" s="110"/>
      <c r="BQ76" s="110"/>
      <c r="BR76" s="110"/>
      <c r="BW76" s="462"/>
      <c r="BX76" s="463"/>
      <c r="BY76" s="463"/>
      <c r="BZ76" s="463"/>
      <c r="CA76" s="463"/>
      <c r="CB76" s="463"/>
      <c r="CC76" s="463"/>
      <c r="CD76" s="464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</row>
    <row r="77" spans="2:105" ht="9.75" customHeight="1" x14ac:dyDescent="0.1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BM77" s="110"/>
      <c r="BN77" s="110"/>
      <c r="BO77" s="110"/>
      <c r="BP77" s="110"/>
      <c r="BQ77" s="110"/>
      <c r="BR77" s="110"/>
      <c r="BW77" s="465"/>
      <c r="BX77" s="466"/>
      <c r="BY77" s="466"/>
      <c r="BZ77" s="466"/>
      <c r="CA77" s="466"/>
      <c r="CB77" s="466"/>
      <c r="CC77" s="466"/>
      <c r="CD77" s="46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</row>
    <row r="78" spans="2:105" ht="7.15" customHeight="1" x14ac:dyDescent="0.15">
      <c r="D78" s="468" t="s">
        <v>102</v>
      </c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BM78" s="110"/>
      <c r="BN78" s="110"/>
      <c r="BO78" s="110"/>
      <c r="BP78" s="110"/>
      <c r="BQ78" s="110"/>
      <c r="BR78" s="110"/>
      <c r="BW78" s="459" t="s">
        <v>161</v>
      </c>
      <c r="BX78" s="460"/>
      <c r="BY78" s="460"/>
      <c r="BZ78" s="460"/>
      <c r="CA78" s="460"/>
      <c r="CB78" s="460"/>
      <c r="CC78" s="460"/>
      <c r="CD78" s="461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</row>
    <row r="79" spans="2:105" ht="7.15" customHeight="1" x14ac:dyDescent="0.15">
      <c r="D79" s="468"/>
      <c r="E79" s="468"/>
      <c r="F79" s="468"/>
      <c r="G79" s="468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BM79" s="110"/>
      <c r="BN79" s="110"/>
      <c r="BO79" s="110"/>
      <c r="BP79" s="110"/>
      <c r="BQ79" s="110"/>
      <c r="BR79" s="110"/>
      <c r="BW79" s="462"/>
      <c r="BX79" s="463"/>
      <c r="BY79" s="463"/>
      <c r="BZ79" s="463"/>
      <c r="CA79" s="463"/>
      <c r="CB79" s="463"/>
      <c r="CC79" s="463"/>
      <c r="CD79" s="464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</row>
    <row r="80" spans="2:105" ht="9.75" customHeight="1" x14ac:dyDescent="0.15"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BM80" s="110"/>
      <c r="BN80" s="110"/>
      <c r="BO80" s="110"/>
      <c r="BP80" s="110"/>
      <c r="BQ80" s="110"/>
      <c r="BR80" s="110"/>
      <c r="BW80" s="465"/>
      <c r="BX80" s="466"/>
      <c r="BY80" s="466"/>
      <c r="BZ80" s="466"/>
      <c r="CA80" s="466"/>
      <c r="CB80" s="466"/>
      <c r="CC80" s="466"/>
      <c r="CD80" s="46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</row>
    <row r="81" spans="4:105" ht="7.15" customHeight="1" x14ac:dyDescent="0.15">
      <c r="D81" s="468" t="s">
        <v>100</v>
      </c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BM81" s="110"/>
      <c r="BN81" s="110"/>
      <c r="BO81" s="110"/>
      <c r="BP81" s="110"/>
      <c r="BQ81" s="110"/>
      <c r="BR81" s="110"/>
      <c r="BW81" s="459" t="s">
        <v>162</v>
      </c>
      <c r="BX81" s="460"/>
      <c r="BY81" s="460"/>
      <c r="BZ81" s="460"/>
      <c r="CA81" s="460"/>
      <c r="CB81" s="460"/>
      <c r="CC81" s="460"/>
      <c r="CD81" s="461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</row>
    <row r="82" spans="4:105" ht="7.15" customHeight="1" x14ac:dyDescent="0.15"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BM82" s="110"/>
      <c r="BN82" s="110"/>
      <c r="BO82" s="110"/>
      <c r="BP82" s="110"/>
      <c r="BQ82" s="110"/>
      <c r="BR82" s="110"/>
      <c r="BW82" s="462"/>
      <c r="BX82" s="463"/>
      <c r="BY82" s="463"/>
      <c r="BZ82" s="463"/>
      <c r="CA82" s="463"/>
      <c r="CB82" s="463"/>
      <c r="CC82" s="463"/>
      <c r="CD82" s="464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</row>
    <row r="83" spans="4:105" ht="11.25" customHeight="1" x14ac:dyDescent="0.15"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BM83" s="110"/>
      <c r="BN83" s="110"/>
      <c r="BO83" s="110"/>
      <c r="BP83" s="110"/>
      <c r="BQ83" s="110"/>
      <c r="BR83" s="110"/>
      <c r="BW83" s="465"/>
      <c r="BX83" s="466"/>
      <c r="BY83" s="466"/>
      <c r="BZ83" s="466"/>
      <c r="CA83" s="466"/>
      <c r="CB83" s="466"/>
      <c r="CC83" s="466"/>
      <c r="CD83" s="46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</row>
    <row r="84" spans="4:105" ht="6.75" customHeight="1" x14ac:dyDescent="0.15">
      <c r="D84" s="468" t="s">
        <v>98</v>
      </c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BM84" s="110"/>
      <c r="BN84" s="110"/>
      <c r="BO84" s="110"/>
      <c r="BP84" s="110"/>
      <c r="BQ84" s="110"/>
      <c r="BR84" s="110"/>
      <c r="BW84" s="459" t="s">
        <v>163</v>
      </c>
      <c r="BX84" s="460"/>
      <c r="BY84" s="460"/>
      <c r="BZ84" s="460"/>
      <c r="CA84" s="460"/>
      <c r="CB84" s="460"/>
      <c r="CC84" s="460"/>
      <c r="CD84" s="461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</row>
    <row r="85" spans="4:105" ht="5.25" customHeight="1" x14ac:dyDescent="0.15"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BM85" s="110"/>
      <c r="BN85" s="110"/>
      <c r="BO85" s="110"/>
      <c r="BP85" s="110"/>
      <c r="BQ85" s="110"/>
      <c r="BR85" s="110"/>
      <c r="BW85" s="462"/>
      <c r="BX85" s="463"/>
      <c r="BY85" s="463"/>
      <c r="BZ85" s="463"/>
      <c r="CA85" s="463"/>
      <c r="CB85" s="463"/>
      <c r="CC85" s="463"/>
      <c r="CD85" s="464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</row>
    <row r="86" spans="4:105" ht="6.75" customHeight="1" x14ac:dyDescent="0.15"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BM86" s="110"/>
      <c r="BN86" s="110"/>
      <c r="BO86" s="110"/>
      <c r="BP86" s="110"/>
      <c r="BQ86" s="110"/>
      <c r="BR86" s="110"/>
      <c r="BW86" s="465"/>
      <c r="BX86" s="466"/>
      <c r="BY86" s="466"/>
      <c r="BZ86" s="466"/>
      <c r="CA86" s="466"/>
      <c r="CB86" s="466"/>
      <c r="CC86" s="466"/>
      <c r="CD86" s="46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</row>
    <row r="87" spans="4:105" ht="13.5" customHeight="1" x14ac:dyDescent="0.15">
      <c r="D87" s="468" t="s">
        <v>166</v>
      </c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BM87" s="110"/>
      <c r="BN87" s="110"/>
      <c r="BO87" s="110"/>
      <c r="BP87" s="110"/>
      <c r="BQ87" s="110"/>
      <c r="BR87" s="110"/>
      <c r="CK87" s="90"/>
      <c r="CL87" s="90"/>
      <c r="CM87" s="90"/>
      <c r="CN87" s="90"/>
      <c r="CO87" s="90"/>
    </row>
    <row r="88" spans="4:105" s="96" customFormat="1" ht="4.5" customHeight="1" x14ac:dyDescent="0.15">
      <c r="D88" s="468"/>
      <c r="E88" s="468"/>
      <c r="F88" s="468"/>
      <c r="G88" s="468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BM88" s="110"/>
      <c r="BN88" s="110"/>
      <c r="BO88" s="110"/>
      <c r="BP88" s="110"/>
      <c r="BQ88" s="110"/>
      <c r="BR88" s="110"/>
    </row>
  </sheetData>
  <mergeCells count="77">
    <mergeCell ref="D72:AE73"/>
    <mergeCell ref="BW72:CD74"/>
    <mergeCell ref="CE72:DA74"/>
    <mergeCell ref="BM74:BR76"/>
    <mergeCell ref="D87:AE88"/>
    <mergeCell ref="CE78:DA80"/>
    <mergeCell ref="BM80:BR82"/>
    <mergeCell ref="D81:AE82"/>
    <mergeCell ref="BW81:CD83"/>
    <mergeCell ref="CE81:DA83"/>
    <mergeCell ref="BM83:BR85"/>
    <mergeCell ref="D84:AE85"/>
    <mergeCell ref="BW84:CD86"/>
    <mergeCell ref="CE84:DA86"/>
    <mergeCell ref="BM86:BR88"/>
    <mergeCell ref="D75:AE76"/>
    <mergeCell ref="BW75:CD77"/>
    <mergeCell ref="CE75:DA77"/>
    <mergeCell ref="BM77:BR79"/>
    <mergeCell ref="D78:AE79"/>
    <mergeCell ref="BW78:CD80"/>
    <mergeCell ref="X62:Z65"/>
    <mergeCell ref="AA62:AO65"/>
    <mergeCell ref="AP62:BO65"/>
    <mergeCell ref="BP62:BY65"/>
    <mergeCell ref="X66:AO68"/>
    <mergeCell ref="AP66:BO68"/>
    <mergeCell ref="BP66:BY68"/>
    <mergeCell ref="X55:Z57"/>
    <mergeCell ref="AA55:AO57"/>
    <mergeCell ref="AP55:BO57"/>
    <mergeCell ref="BP55:BY57"/>
    <mergeCell ref="X58:Z61"/>
    <mergeCell ref="AA58:AO61"/>
    <mergeCell ref="AP58:BO61"/>
    <mergeCell ref="BP58:BY61"/>
    <mergeCell ref="X49:Z51"/>
    <mergeCell ref="AA49:AO51"/>
    <mergeCell ref="AP49:BO51"/>
    <mergeCell ref="BP49:BY51"/>
    <mergeCell ref="X52:Z54"/>
    <mergeCell ref="AA52:AO54"/>
    <mergeCell ref="AP52:BO54"/>
    <mergeCell ref="BP52:BY54"/>
    <mergeCell ref="X43:Z45"/>
    <mergeCell ref="AA43:AO45"/>
    <mergeCell ref="AP43:BO45"/>
    <mergeCell ref="BP43:BY45"/>
    <mergeCell ref="X46:Z48"/>
    <mergeCell ref="AA46:AO48"/>
    <mergeCell ref="AP46:BO48"/>
    <mergeCell ref="BP46:BY48"/>
    <mergeCell ref="X40:Z42"/>
    <mergeCell ref="AA40:AO42"/>
    <mergeCell ref="AP40:BO42"/>
    <mergeCell ref="BP40:BY42"/>
    <mergeCell ref="AG31:AH31"/>
    <mergeCell ref="X37:Z39"/>
    <mergeCell ref="AA37:AO39"/>
    <mergeCell ref="AP37:BO39"/>
    <mergeCell ref="BP37:BY39"/>
    <mergeCell ref="N32:O35"/>
    <mergeCell ref="P32:Q35"/>
    <mergeCell ref="AO2:BK4"/>
    <mergeCell ref="BV8:DA9"/>
    <mergeCell ref="C10:AH13"/>
    <mergeCell ref="C17:AH20"/>
    <mergeCell ref="C22:U30"/>
    <mergeCell ref="V22:AO30"/>
    <mergeCell ref="CX26:CY28"/>
    <mergeCell ref="C32:E35"/>
    <mergeCell ref="F32:G35"/>
    <mergeCell ref="H32:I35"/>
    <mergeCell ref="J32:K35"/>
    <mergeCell ref="L32:M35"/>
    <mergeCell ref="CX32:CZ34"/>
    <mergeCell ref="CK1:DA4"/>
  </mergeCells>
  <phoneticPr fontId="19"/>
  <pageMargins left="0.59055118110236227" right="0" top="0.39370078740157483" bottom="0.27559055118110237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FF8F9"/>
  </sheetPr>
  <dimension ref="B1:AB30"/>
  <sheetViews>
    <sheetView view="pageBreakPreview" zoomScale="90" zoomScaleNormal="90" zoomScaleSheetLayoutView="90" workbookViewId="0">
      <selection activeCell="D8" sqref="D8:G9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6" width="3.375" style="18" customWidth="1"/>
    <col min="27" max="27" width="4.25" style="18" customWidth="1"/>
    <col min="28" max="28" width="3.375" style="18" customWidth="1"/>
  </cols>
  <sheetData>
    <row r="1" spans="2:28" s="17" customFormat="1" ht="21" customHeight="1" x14ac:dyDescent="0.15">
      <c r="B1" s="97" t="s">
        <v>164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>
        <v>5</v>
      </c>
      <c r="X1" s="55" t="s">
        <v>139</v>
      </c>
      <c r="Y1" s="81">
        <v>7</v>
      </c>
      <c r="Z1" s="54" t="s">
        <v>140</v>
      </c>
      <c r="AA1" s="82">
        <v>31</v>
      </c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R3" s="71" t="s">
        <v>136</v>
      </c>
      <c r="S3" s="83"/>
      <c r="T3" s="102"/>
      <c r="U3" s="83"/>
      <c r="V3" s="83"/>
      <c r="W3" s="83"/>
      <c r="X3" s="83"/>
      <c r="Y3" s="83"/>
      <c r="Z3" s="83"/>
    </row>
    <row r="4" spans="2:28" s="17" customFormat="1" ht="18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0" t="s">
        <v>2</v>
      </c>
      <c r="S4" s="84"/>
      <c r="T4" s="103"/>
      <c r="U4" s="84"/>
      <c r="V4" s="84"/>
      <c r="W4" s="84"/>
      <c r="X4" s="84"/>
      <c r="Y4" s="84"/>
      <c r="Z4" s="84"/>
      <c r="AA4" s="19"/>
    </row>
    <row r="5" spans="2:28" s="17" customFormat="1" ht="18" customHeight="1" x14ac:dyDescent="0.15">
      <c r="B5" s="280" t="s">
        <v>145</v>
      </c>
      <c r="C5" s="281"/>
      <c r="D5" s="284">
        <f>V27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00" t="s">
        <v>3</v>
      </c>
      <c r="S5" s="84"/>
      <c r="T5" s="84"/>
      <c r="U5" s="84"/>
      <c r="V5" s="84"/>
      <c r="W5" s="84"/>
      <c r="X5" s="84"/>
      <c r="Y5" s="84"/>
      <c r="Z5" s="84"/>
      <c r="AA5" s="19"/>
    </row>
    <row r="6" spans="2:28" s="17" customFormat="1" ht="18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01" t="s">
        <v>4</v>
      </c>
      <c r="S6" s="84"/>
      <c r="T6" s="104"/>
      <c r="U6" s="84"/>
      <c r="V6" s="84"/>
      <c r="W6" s="84"/>
      <c r="X6" s="84"/>
      <c r="Y6" s="84"/>
      <c r="Z6" s="84"/>
      <c r="AA6" s="19"/>
    </row>
    <row r="7" spans="2:28" s="17" customFormat="1" ht="18" customHeight="1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01" t="s">
        <v>5</v>
      </c>
      <c r="S7" s="84"/>
      <c r="T7" s="104"/>
      <c r="U7" s="84"/>
      <c r="V7" s="84"/>
      <c r="W7" s="84"/>
      <c r="X7" s="84"/>
      <c r="Y7" s="84"/>
      <c r="Z7" s="84"/>
      <c r="AA7" s="19"/>
    </row>
    <row r="8" spans="2:28" s="17" customFormat="1" x14ac:dyDescent="0.15">
      <c r="B8" s="230" t="s">
        <v>144</v>
      </c>
      <c r="C8" s="231"/>
      <c r="D8" s="475"/>
      <c r="E8" s="475"/>
      <c r="F8" s="475"/>
      <c r="G8" s="476"/>
      <c r="H8" s="89"/>
      <c r="I8" s="89"/>
      <c r="J8" s="89"/>
      <c r="K8" s="89"/>
      <c r="L8" s="89"/>
      <c r="M8" s="89"/>
      <c r="N8" s="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477"/>
      <c r="E9" s="477"/>
      <c r="F9" s="477"/>
      <c r="G9" s="478"/>
      <c r="H9" s="89"/>
      <c r="I9" s="89"/>
      <c r="J9" s="89"/>
      <c r="K9" s="89"/>
      <c r="L9" s="89"/>
      <c r="M9" s="89"/>
      <c r="N9" s="89"/>
      <c r="O9" s="89"/>
      <c r="P9" s="89"/>
      <c r="Q9" s="89"/>
      <c r="R9" s="238" t="s">
        <v>96</v>
      </c>
      <c r="S9" s="239"/>
      <c r="T9" s="469"/>
      <c r="U9" s="470"/>
      <c r="V9" s="470"/>
      <c r="W9" s="470"/>
      <c r="X9" s="470"/>
      <c r="Y9" s="470"/>
      <c r="Z9" s="471"/>
      <c r="AA9" s="60"/>
      <c r="AB9" s="60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40"/>
      <c r="S10" s="241"/>
      <c r="T10" s="472"/>
      <c r="U10" s="473"/>
      <c r="V10" s="473"/>
      <c r="W10" s="473"/>
      <c r="X10" s="473"/>
      <c r="Y10" s="473"/>
      <c r="Z10" s="474"/>
      <c r="AA10" s="60"/>
      <c r="AB10" s="6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479"/>
      <c r="G12" s="480"/>
      <c r="H12" s="483"/>
      <c r="I12" s="484"/>
      <c r="J12" s="483"/>
      <c r="K12" s="484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481"/>
      <c r="G13" s="482"/>
      <c r="H13" s="485"/>
      <c r="I13" s="486"/>
      <c r="J13" s="485"/>
      <c r="K13" s="486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487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20"/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0"/>
      <c r="D17" s="211" t="s">
        <v>15</v>
      </c>
      <c r="E17" s="21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T14:U14"/>
    <mergeCell ref="V14:AB14"/>
    <mergeCell ref="C15:E15"/>
    <mergeCell ref="V15:AB15"/>
    <mergeCell ref="N12:O13"/>
    <mergeCell ref="P12:Q13"/>
    <mergeCell ref="R12:S13"/>
    <mergeCell ref="T12:U13"/>
    <mergeCell ref="V12:AB13"/>
    <mergeCell ref="C14:E14"/>
    <mergeCell ref="F14:G14"/>
    <mergeCell ref="H14:I14"/>
    <mergeCell ref="J14:K14"/>
    <mergeCell ref="L14:M14"/>
    <mergeCell ref="B12:B27"/>
    <mergeCell ref="C12:E13"/>
    <mergeCell ref="F12:G13"/>
    <mergeCell ref="H12:I13"/>
    <mergeCell ref="J12:K13"/>
    <mergeCell ref="L12:M13"/>
    <mergeCell ref="N14:O14"/>
    <mergeCell ref="P14:Q14"/>
    <mergeCell ref="R14:S14"/>
    <mergeCell ref="P16:Q16"/>
    <mergeCell ref="R16:S16"/>
    <mergeCell ref="R9:S10"/>
    <mergeCell ref="T9:Z10"/>
    <mergeCell ref="H1:H2"/>
    <mergeCell ref="I1:I2"/>
    <mergeCell ref="J1:N2"/>
    <mergeCell ref="B5:C6"/>
    <mergeCell ref="D5:G6"/>
    <mergeCell ref="H5:N6"/>
    <mergeCell ref="B8:C9"/>
    <mergeCell ref="D8:G9"/>
  </mergeCells>
  <phoneticPr fontId="19"/>
  <pageMargins left="0.35433070866141736" right="0.23622047244094491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FF8F9"/>
  </sheetPr>
  <dimension ref="B1:AB30"/>
  <sheetViews>
    <sheetView tabSelected="1" view="pageBreakPreview" zoomScale="90" zoomScaleNormal="90" zoomScaleSheetLayoutView="90" workbookViewId="0">
      <selection activeCell="M8" sqref="M8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6" width="3.375" style="18" customWidth="1"/>
    <col min="27" max="27" width="4.25" style="18" customWidth="1"/>
    <col min="28" max="28" width="3.375" style="18" customWidth="1"/>
  </cols>
  <sheetData>
    <row r="1" spans="2:28" s="17" customFormat="1" ht="21" customHeight="1" x14ac:dyDescent="0.15">
      <c r="B1" s="97" t="s">
        <v>164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>
        <v>5</v>
      </c>
      <c r="X1" s="55" t="s">
        <v>139</v>
      </c>
      <c r="Y1" s="81">
        <v>7</v>
      </c>
      <c r="Z1" s="54" t="s">
        <v>140</v>
      </c>
      <c r="AA1" s="82">
        <v>31</v>
      </c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R3" s="71" t="s">
        <v>136</v>
      </c>
      <c r="S3" s="83"/>
      <c r="T3" s="102"/>
      <c r="U3" s="83"/>
      <c r="V3" s="83"/>
      <c r="W3" s="83"/>
      <c r="X3" s="83"/>
      <c r="Y3" s="83"/>
      <c r="Z3" s="83"/>
    </row>
    <row r="4" spans="2:28" s="17" customFormat="1" ht="18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0" t="s">
        <v>2</v>
      </c>
      <c r="S4" s="84"/>
      <c r="T4" s="103"/>
      <c r="U4" s="84"/>
      <c r="V4" s="84"/>
      <c r="W4" s="84"/>
      <c r="X4" s="84"/>
      <c r="Y4" s="84"/>
      <c r="Z4" s="84"/>
      <c r="AA4" s="19"/>
    </row>
    <row r="5" spans="2:28" s="17" customFormat="1" ht="18" customHeight="1" x14ac:dyDescent="0.15">
      <c r="B5" s="280" t="s">
        <v>145</v>
      </c>
      <c r="C5" s="281"/>
      <c r="D5" s="284">
        <f>V27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00" t="s">
        <v>3</v>
      </c>
      <c r="S5" s="84"/>
      <c r="T5" s="84"/>
      <c r="U5" s="84"/>
      <c r="V5" s="84"/>
      <c r="W5" s="84"/>
      <c r="X5" s="84"/>
      <c r="Y5" s="84"/>
      <c r="Z5" s="84"/>
      <c r="AA5" s="19"/>
    </row>
    <row r="6" spans="2:28" s="17" customFormat="1" ht="18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01" t="s">
        <v>4</v>
      </c>
      <c r="S6" s="84"/>
      <c r="T6" s="104"/>
      <c r="U6" s="84"/>
      <c r="V6" s="84"/>
      <c r="W6" s="84"/>
      <c r="X6" s="84"/>
      <c r="Y6" s="84"/>
      <c r="Z6" s="84"/>
      <c r="AA6" s="19"/>
    </row>
    <row r="7" spans="2:28" s="17" customFormat="1" ht="18" customHeight="1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01" t="s">
        <v>5</v>
      </c>
      <c r="S7" s="84"/>
      <c r="T7" s="104"/>
      <c r="U7" s="84"/>
      <c r="V7" s="84"/>
      <c r="W7" s="84"/>
      <c r="X7" s="84"/>
      <c r="Y7" s="84"/>
      <c r="Z7" s="84"/>
      <c r="AA7" s="19"/>
    </row>
    <row r="8" spans="2:28" s="17" customFormat="1" x14ac:dyDescent="0.15">
      <c r="B8" s="230" t="s">
        <v>144</v>
      </c>
      <c r="C8" s="231"/>
      <c r="D8" s="475"/>
      <c r="E8" s="475"/>
      <c r="F8" s="475"/>
      <c r="G8" s="476"/>
      <c r="H8" s="89"/>
      <c r="I8" s="89"/>
      <c r="J8" s="89"/>
      <c r="K8" s="89"/>
      <c r="L8" s="89"/>
      <c r="M8" s="89"/>
      <c r="N8" s="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477"/>
      <c r="E9" s="477"/>
      <c r="F9" s="477"/>
      <c r="G9" s="478"/>
      <c r="H9" s="89"/>
      <c r="I9" s="89"/>
      <c r="J9" s="89"/>
      <c r="K9" s="89"/>
      <c r="L9" s="89"/>
      <c r="M9" s="89"/>
      <c r="N9" s="89"/>
      <c r="O9" s="89"/>
      <c r="P9" s="89"/>
      <c r="Q9" s="89"/>
      <c r="R9" s="238" t="s">
        <v>96</v>
      </c>
      <c r="S9" s="239"/>
      <c r="T9" s="469"/>
      <c r="U9" s="470"/>
      <c r="V9" s="470"/>
      <c r="W9" s="470"/>
      <c r="X9" s="470"/>
      <c r="Y9" s="470"/>
      <c r="Z9" s="471"/>
      <c r="AA9" s="60"/>
      <c r="AB9" s="60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40"/>
      <c r="S10" s="241"/>
      <c r="T10" s="472"/>
      <c r="U10" s="473"/>
      <c r="V10" s="473"/>
      <c r="W10" s="473"/>
      <c r="X10" s="473"/>
      <c r="Y10" s="473"/>
      <c r="Z10" s="474"/>
      <c r="AA10" s="60"/>
      <c r="AB10" s="6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479"/>
      <c r="G12" s="480"/>
      <c r="H12" s="483"/>
      <c r="I12" s="484"/>
      <c r="J12" s="483"/>
      <c r="K12" s="484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481"/>
      <c r="G13" s="482"/>
      <c r="H13" s="485"/>
      <c r="I13" s="486"/>
      <c r="J13" s="485"/>
      <c r="K13" s="486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487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20"/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0"/>
      <c r="D17" s="211" t="s">
        <v>15</v>
      </c>
      <c r="E17" s="21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H1:H2"/>
    <mergeCell ref="I1:I2"/>
    <mergeCell ref="J1:N2"/>
    <mergeCell ref="B5:C6"/>
    <mergeCell ref="D5:G6"/>
    <mergeCell ref="H5:N6"/>
    <mergeCell ref="B8:C9"/>
    <mergeCell ref="D8:G9"/>
    <mergeCell ref="R9:S10"/>
    <mergeCell ref="T9:Z10"/>
    <mergeCell ref="B12:B27"/>
    <mergeCell ref="C12:E13"/>
    <mergeCell ref="F12:G13"/>
    <mergeCell ref="H12:I13"/>
    <mergeCell ref="J12:K13"/>
    <mergeCell ref="L12:M13"/>
    <mergeCell ref="N14:O14"/>
    <mergeCell ref="P14:Q14"/>
    <mergeCell ref="R14:S14"/>
    <mergeCell ref="T14:U14"/>
    <mergeCell ref="V14:AB14"/>
    <mergeCell ref="C15:E15"/>
    <mergeCell ref="V15:AB15"/>
    <mergeCell ref="N12:O13"/>
    <mergeCell ref="P12:Q13"/>
    <mergeCell ref="R12:S13"/>
    <mergeCell ref="T12:U13"/>
    <mergeCell ref="V12:AB13"/>
    <mergeCell ref="C14:E14"/>
    <mergeCell ref="F14:G14"/>
    <mergeCell ref="H14:I14"/>
    <mergeCell ref="J14:K14"/>
    <mergeCell ref="L14:M14"/>
    <mergeCell ref="P16:Q16"/>
    <mergeCell ref="R16:S16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</mergeCells>
  <phoneticPr fontId="19"/>
  <pageMargins left="0.35433070866141736" right="0.23622047244094491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FF8F9"/>
  </sheetPr>
  <dimension ref="B1:AB30"/>
  <sheetViews>
    <sheetView view="pageBreakPreview" zoomScale="90" zoomScaleNormal="90" zoomScaleSheetLayoutView="90" workbookViewId="0">
      <selection activeCell="M8" sqref="M8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6" width="3.375" style="18" customWidth="1"/>
    <col min="27" max="27" width="4.25" style="18" customWidth="1"/>
    <col min="28" max="28" width="3.375" style="18" customWidth="1"/>
  </cols>
  <sheetData>
    <row r="1" spans="2:28" s="17" customFormat="1" ht="21" customHeight="1" x14ac:dyDescent="0.15">
      <c r="B1" s="97" t="s">
        <v>164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>
        <v>5</v>
      </c>
      <c r="X1" s="55" t="s">
        <v>139</v>
      </c>
      <c r="Y1" s="81">
        <v>7</v>
      </c>
      <c r="Z1" s="54" t="s">
        <v>140</v>
      </c>
      <c r="AA1" s="82">
        <v>31</v>
      </c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R3" s="71" t="s">
        <v>136</v>
      </c>
      <c r="S3" s="83"/>
      <c r="T3" s="102"/>
      <c r="U3" s="83"/>
      <c r="V3" s="83"/>
      <c r="W3" s="83"/>
      <c r="X3" s="83"/>
      <c r="Y3" s="83"/>
      <c r="Z3" s="83"/>
    </row>
    <row r="4" spans="2:28" s="17" customFormat="1" ht="18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0" t="s">
        <v>2</v>
      </c>
      <c r="S4" s="84"/>
      <c r="T4" s="103"/>
      <c r="U4" s="84"/>
      <c r="V4" s="84"/>
      <c r="W4" s="84"/>
      <c r="X4" s="84"/>
      <c r="Y4" s="84"/>
      <c r="Z4" s="84"/>
      <c r="AA4" s="19"/>
    </row>
    <row r="5" spans="2:28" s="17" customFormat="1" ht="18" customHeight="1" x14ac:dyDescent="0.15">
      <c r="B5" s="280" t="s">
        <v>145</v>
      </c>
      <c r="C5" s="281"/>
      <c r="D5" s="284">
        <f>V27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00" t="s">
        <v>3</v>
      </c>
      <c r="S5" s="84"/>
      <c r="T5" s="84"/>
      <c r="U5" s="84"/>
      <c r="V5" s="84"/>
      <c r="W5" s="84"/>
      <c r="X5" s="84"/>
      <c r="Y5" s="84"/>
      <c r="Z5" s="84"/>
      <c r="AA5" s="19"/>
    </row>
    <row r="6" spans="2:28" s="17" customFormat="1" ht="18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01" t="s">
        <v>4</v>
      </c>
      <c r="S6" s="84"/>
      <c r="T6" s="104"/>
      <c r="U6" s="84"/>
      <c r="V6" s="84"/>
      <c r="W6" s="84"/>
      <c r="X6" s="84"/>
      <c r="Y6" s="84"/>
      <c r="Z6" s="84"/>
      <c r="AA6" s="19"/>
    </row>
    <row r="7" spans="2:28" s="17" customFormat="1" ht="18" customHeight="1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01" t="s">
        <v>5</v>
      </c>
      <c r="S7" s="84"/>
      <c r="T7" s="104"/>
      <c r="U7" s="84"/>
      <c r="V7" s="84"/>
      <c r="W7" s="84"/>
      <c r="X7" s="84"/>
      <c r="Y7" s="84"/>
      <c r="Z7" s="84"/>
      <c r="AA7" s="19"/>
    </row>
    <row r="8" spans="2:28" s="17" customFormat="1" x14ac:dyDescent="0.15">
      <c r="B8" s="230" t="s">
        <v>144</v>
      </c>
      <c r="C8" s="231"/>
      <c r="D8" s="475"/>
      <c r="E8" s="475"/>
      <c r="F8" s="475"/>
      <c r="G8" s="476"/>
      <c r="H8" s="89"/>
      <c r="I8" s="89"/>
      <c r="J8" s="89"/>
      <c r="K8" s="89"/>
      <c r="L8" s="89"/>
      <c r="M8" s="89"/>
      <c r="N8" s="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477"/>
      <c r="E9" s="477"/>
      <c r="F9" s="477"/>
      <c r="G9" s="478"/>
      <c r="H9" s="89"/>
      <c r="I9" s="89"/>
      <c r="J9" s="89"/>
      <c r="K9" s="89"/>
      <c r="L9" s="89"/>
      <c r="M9" s="89"/>
      <c r="N9" s="89"/>
      <c r="O9" s="89"/>
      <c r="P9" s="89"/>
      <c r="Q9" s="89"/>
      <c r="R9" s="238" t="s">
        <v>96</v>
      </c>
      <c r="S9" s="239"/>
      <c r="T9" s="469"/>
      <c r="U9" s="470"/>
      <c r="V9" s="470"/>
      <c r="W9" s="470"/>
      <c r="X9" s="470"/>
      <c r="Y9" s="470"/>
      <c r="Z9" s="471"/>
      <c r="AA9" s="60"/>
      <c r="AB9" s="60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40"/>
      <c r="S10" s="241"/>
      <c r="T10" s="472"/>
      <c r="U10" s="473"/>
      <c r="V10" s="473"/>
      <c r="W10" s="473"/>
      <c r="X10" s="473"/>
      <c r="Y10" s="473"/>
      <c r="Z10" s="474"/>
      <c r="AA10" s="60"/>
      <c r="AB10" s="6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479"/>
      <c r="G12" s="480"/>
      <c r="H12" s="483"/>
      <c r="I12" s="484"/>
      <c r="J12" s="483"/>
      <c r="K12" s="484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481"/>
      <c r="G13" s="482"/>
      <c r="H13" s="485"/>
      <c r="I13" s="486"/>
      <c r="J13" s="485"/>
      <c r="K13" s="486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487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20"/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0"/>
      <c r="D17" s="211" t="s">
        <v>15</v>
      </c>
      <c r="E17" s="21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H1:H2"/>
    <mergeCell ref="I1:I2"/>
    <mergeCell ref="J1:N2"/>
    <mergeCell ref="B5:C6"/>
    <mergeCell ref="D5:G6"/>
    <mergeCell ref="H5:N6"/>
    <mergeCell ref="B8:C9"/>
    <mergeCell ref="D8:G9"/>
    <mergeCell ref="R9:S10"/>
    <mergeCell ref="T9:Z10"/>
    <mergeCell ref="B12:B27"/>
    <mergeCell ref="C12:E13"/>
    <mergeCell ref="F12:G13"/>
    <mergeCell ref="H12:I13"/>
    <mergeCell ref="J12:K13"/>
    <mergeCell ref="L12:M13"/>
    <mergeCell ref="N14:O14"/>
    <mergeCell ref="P14:Q14"/>
    <mergeCell ref="R14:S14"/>
    <mergeCell ref="T14:U14"/>
    <mergeCell ref="V14:AB14"/>
    <mergeCell ref="C15:E15"/>
    <mergeCell ref="V15:AB15"/>
    <mergeCell ref="N12:O13"/>
    <mergeCell ref="P12:Q13"/>
    <mergeCell ref="R12:S13"/>
    <mergeCell ref="T12:U13"/>
    <mergeCell ref="V12:AB13"/>
    <mergeCell ref="C14:E14"/>
    <mergeCell ref="F14:G14"/>
    <mergeCell ref="H14:I14"/>
    <mergeCell ref="J14:K14"/>
    <mergeCell ref="L14:M14"/>
    <mergeCell ref="P16:Q16"/>
    <mergeCell ref="R16:S16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</mergeCells>
  <phoneticPr fontId="19"/>
  <pageMargins left="0.35433070866141736" right="0.23622047244094491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FF8F9"/>
  </sheetPr>
  <dimension ref="B1:AB30"/>
  <sheetViews>
    <sheetView view="pageBreakPreview" zoomScale="90" zoomScaleNormal="90" zoomScaleSheetLayoutView="90" workbookViewId="0">
      <selection activeCell="E31" sqref="E31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6" width="3.375" style="18" customWidth="1"/>
    <col min="27" max="27" width="4.25" style="18" customWidth="1"/>
    <col min="28" max="28" width="3.375" style="18" customWidth="1"/>
  </cols>
  <sheetData>
    <row r="1" spans="2:28" s="17" customFormat="1" ht="21" customHeight="1" x14ac:dyDescent="0.15">
      <c r="B1" s="97" t="s">
        <v>164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>
        <v>5</v>
      </c>
      <c r="X1" s="55" t="s">
        <v>139</v>
      </c>
      <c r="Y1" s="81">
        <v>7</v>
      </c>
      <c r="Z1" s="54" t="s">
        <v>140</v>
      </c>
      <c r="AA1" s="82">
        <v>31</v>
      </c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R3" s="71" t="s">
        <v>136</v>
      </c>
      <c r="S3" s="83"/>
      <c r="T3" s="102"/>
      <c r="U3" s="83"/>
      <c r="V3" s="83"/>
      <c r="W3" s="83"/>
      <c r="X3" s="83"/>
      <c r="Y3" s="83"/>
      <c r="Z3" s="83"/>
    </row>
    <row r="4" spans="2:28" s="17" customFormat="1" ht="18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0" t="s">
        <v>2</v>
      </c>
      <c r="S4" s="84"/>
      <c r="T4" s="103"/>
      <c r="U4" s="84"/>
      <c r="V4" s="84"/>
      <c r="W4" s="84"/>
      <c r="X4" s="84"/>
      <c r="Y4" s="84"/>
      <c r="Z4" s="84"/>
      <c r="AA4" s="19"/>
    </row>
    <row r="5" spans="2:28" s="17" customFormat="1" ht="18" customHeight="1" x14ac:dyDescent="0.15">
      <c r="B5" s="280" t="s">
        <v>145</v>
      </c>
      <c r="C5" s="281"/>
      <c r="D5" s="284">
        <f>V27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00" t="s">
        <v>3</v>
      </c>
      <c r="S5" s="84"/>
      <c r="T5" s="84"/>
      <c r="U5" s="84"/>
      <c r="V5" s="84"/>
      <c r="W5" s="84"/>
      <c r="X5" s="84"/>
      <c r="Y5" s="84"/>
      <c r="Z5" s="84"/>
      <c r="AA5" s="19"/>
    </row>
    <row r="6" spans="2:28" s="17" customFormat="1" ht="18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01" t="s">
        <v>4</v>
      </c>
      <c r="S6" s="84"/>
      <c r="T6" s="104"/>
      <c r="U6" s="84"/>
      <c r="V6" s="84"/>
      <c r="W6" s="84"/>
      <c r="X6" s="84"/>
      <c r="Y6" s="84"/>
      <c r="Z6" s="84"/>
      <c r="AA6" s="19"/>
    </row>
    <row r="7" spans="2:28" s="17" customFormat="1" ht="18" customHeight="1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01" t="s">
        <v>5</v>
      </c>
      <c r="S7" s="84"/>
      <c r="T7" s="104"/>
      <c r="U7" s="84"/>
      <c r="V7" s="84"/>
      <c r="W7" s="84"/>
      <c r="X7" s="84"/>
      <c r="Y7" s="84"/>
      <c r="Z7" s="84"/>
      <c r="AA7" s="19"/>
    </row>
    <row r="8" spans="2:28" s="17" customFormat="1" x14ac:dyDescent="0.15">
      <c r="B8" s="230" t="s">
        <v>144</v>
      </c>
      <c r="C8" s="231"/>
      <c r="D8" s="475"/>
      <c r="E8" s="475"/>
      <c r="F8" s="475"/>
      <c r="G8" s="476"/>
      <c r="H8" s="89"/>
      <c r="I8" s="89"/>
      <c r="J8" s="89"/>
      <c r="K8" s="89"/>
      <c r="L8" s="89"/>
      <c r="M8" s="89"/>
      <c r="N8" s="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477"/>
      <c r="E9" s="477"/>
      <c r="F9" s="477"/>
      <c r="G9" s="478"/>
      <c r="H9" s="89"/>
      <c r="I9" s="89"/>
      <c r="J9" s="89"/>
      <c r="K9" s="89"/>
      <c r="L9" s="89"/>
      <c r="M9" s="89"/>
      <c r="N9" s="89"/>
      <c r="O9" s="89"/>
      <c r="P9" s="89"/>
      <c r="Q9" s="89"/>
      <c r="R9" s="238" t="s">
        <v>96</v>
      </c>
      <c r="S9" s="239"/>
      <c r="T9" s="469"/>
      <c r="U9" s="470"/>
      <c r="V9" s="470"/>
      <c r="W9" s="470"/>
      <c r="X9" s="470"/>
      <c r="Y9" s="470"/>
      <c r="Z9" s="471"/>
      <c r="AA9" s="60"/>
      <c r="AB9" s="60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40"/>
      <c r="S10" s="241"/>
      <c r="T10" s="472"/>
      <c r="U10" s="473"/>
      <c r="V10" s="473"/>
      <c r="W10" s="473"/>
      <c r="X10" s="473"/>
      <c r="Y10" s="473"/>
      <c r="Z10" s="474"/>
      <c r="AA10" s="60"/>
      <c r="AB10" s="6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479"/>
      <c r="G12" s="480"/>
      <c r="H12" s="483"/>
      <c r="I12" s="484"/>
      <c r="J12" s="483"/>
      <c r="K12" s="484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481"/>
      <c r="G13" s="482"/>
      <c r="H13" s="485"/>
      <c r="I13" s="486"/>
      <c r="J13" s="485"/>
      <c r="K13" s="486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487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20"/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0"/>
      <c r="D17" s="211" t="s">
        <v>15</v>
      </c>
      <c r="E17" s="21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H1:H2"/>
    <mergeCell ref="I1:I2"/>
    <mergeCell ref="J1:N2"/>
    <mergeCell ref="B5:C6"/>
    <mergeCell ref="D5:G6"/>
    <mergeCell ref="H5:N6"/>
    <mergeCell ref="B8:C9"/>
    <mergeCell ref="D8:G9"/>
    <mergeCell ref="R9:S10"/>
    <mergeCell ref="T9:Z10"/>
    <mergeCell ref="B12:B27"/>
    <mergeCell ref="C12:E13"/>
    <mergeCell ref="F12:G13"/>
    <mergeCell ref="H12:I13"/>
    <mergeCell ref="J12:K13"/>
    <mergeCell ref="L12:M13"/>
    <mergeCell ref="N14:O14"/>
    <mergeCell ref="P14:Q14"/>
    <mergeCell ref="R14:S14"/>
    <mergeCell ref="T14:U14"/>
    <mergeCell ref="V14:AB14"/>
    <mergeCell ref="C15:E15"/>
    <mergeCell ref="V15:AB15"/>
    <mergeCell ref="N12:O13"/>
    <mergeCell ref="P12:Q13"/>
    <mergeCell ref="R12:S13"/>
    <mergeCell ref="T12:U13"/>
    <mergeCell ref="V12:AB13"/>
    <mergeCell ref="C14:E14"/>
    <mergeCell ref="F14:G14"/>
    <mergeCell ref="H14:I14"/>
    <mergeCell ref="J14:K14"/>
    <mergeCell ref="L14:M14"/>
    <mergeCell ref="P16:Q16"/>
    <mergeCell ref="R16:S16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</mergeCells>
  <phoneticPr fontId="19"/>
  <pageMargins left="0.35433070866141736" right="0.2362204724409449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FF8F9"/>
  </sheetPr>
  <dimension ref="B1:AB30"/>
  <sheetViews>
    <sheetView view="pageBreakPreview" zoomScale="90" zoomScaleNormal="90" zoomScaleSheetLayoutView="90" workbookViewId="0">
      <selection activeCell="D8" sqref="D8:G9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6" width="3.375" style="18" customWidth="1"/>
    <col min="27" max="27" width="4.25" style="18" customWidth="1"/>
    <col min="28" max="28" width="3.375" style="18" customWidth="1"/>
  </cols>
  <sheetData>
    <row r="1" spans="2:28" s="17" customFormat="1" ht="21" customHeight="1" x14ac:dyDescent="0.15">
      <c r="B1" s="97" t="s">
        <v>164</v>
      </c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81">
        <v>5</v>
      </c>
      <c r="X1" s="55" t="s">
        <v>139</v>
      </c>
      <c r="Y1" s="81">
        <v>7</v>
      </c>
      <c r="Z1" s="54" t="s">
        <v>140</v>
      </c>
      <c r="AA1" s="82">
        <v>31</v>
      </c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7"/>
      <c r="F3" s="79"/>
      <c r="G3" s="79"/>
      <c r="R3" s="71" t="s">
        <v>136</v>
      </c>
      <c r="S3" s="83"/>
      <c r="T3" s="102"/>
      <c r="U3" s="83"/>
      <c r="V3" s="83"/>
      <c r="W3" s="83"/>
      <c r="X3" s="83"/>
      <c r="Y3" s="83"/>
      <c r="Z3" s="83"/>
    </row>
    <row r="4" spans="2:28" s="17" customFormat="1" ht="18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00" t="s">
        <v>2</v>
      </c>
      <c r="S4" s="84"/>
      <c r="T4" s="103"/>
      <c r="U4" s="84"/>
      <c r="V4" s="84"/>
      <c r="W4" s="84"/>
      <c r="X4" s="84"/>
      <c r="Y4" s="84"/>
      <c r="Z4" s="84"/>
      <c r="AA4" s="19"/>
    </row>
    <row r="5" spans="2:28" s="17" customFormat="1" ht="18" customHeight="1" x14ac:dyDescent="0.15">
      <c r="B5" s="280" t="s">
        <v>145</v>
      </c>
      <c r="C5" s="281"/>
      <c r="D5" s="284">
        <f>V27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00" t="s">
        <v>3</v>
      </c>
      <c r="S5" s="84"/>
      <c r="T5" s="84"/>
      <c r="U5" s="84"/>
      <c r="V5" s="84"/>
      <c r="W5" s="84"/>
      <c r="X5" s="84"/>
      <c r="Y5" s="84"/>
      <c r="Z5" s="84"/>
      <c r="AA5" s="19"/>
    </row>
    <row r="6" spans="2:28" s="17" customFormat="1" ht="18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01" t="s">
        <v>4</v>
      </c>
      <c r="S6" s="84"/>
      <c r="T6" s="104"/>
      <c r="U6" s="84"/>
      <c r="V6" s="84"/>
      <c r="W6" s="84"/>
      <c r="X6" s="84"/>
      <c r="Y6" s="84"/>
      <c r="Z6" s="84"/>
      <c r="AA6" s="19"/>
    </row>
    <row r="7" spans="2:28" s="17" customFormat="1" ht="18" customHeight="1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01" t="s">
        <v>5</v>
      </c>
      <c r="S7" s="84"/>
      <c r="T7" s="104"/>
      <c r="U7" s="84"/>
      <c r="V7" s="84"/>
      <c r="W7" s="84"/>
      <c r="X7" s="84"/>
      <c r="Y7" s="84"/>
      <c r="Z7" s="84"/>
      <c r="AA7" s="19"/>
    </row>
    <row r="8" spans="2:28" s="17" customFormat="1" x14ac:dyDescent="0.15">
      <c r="B8" s="230" t="s">
        <v>144</v>
      </c>
      <c r="C8" s="231"/>
      <c r="D8" s="475"/>
      <c r="E8" s="475"/>
      <c r="F8" s="475"/>
      <c r="G8" s="476"/>
      <c r="H8" s="89"/>
      <c r="I8" s="89"/>
      <c r="J8" s="89"/>
      <c r="K8" s="89"/>
      <c r="L8" s="89"/>
      <c r="M8" s="89"/>
      <c r="N8" s="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32"/>
      <c r="C9" s="233"/>
      <c r="D9" s="477"/>
      <c r="E9" s="477"/>
      <c r="F9" s="477"/>
      <c r="G9" s="478"/>
      <c r="H9" s="89"/>
      <c r="I9" s="89"/>
      <c r="J9" s="89"/>
      <c r="K9" s="89"/>
      <c r="L9" s="89"/>
      <c r="M9" s="89"/>
      <c r="N9" s="89"/>
      <c r="O9" s="89"/>
      <c r="P9" s="89"/>
      <c r="Q9" s="89"/>
      <c r="R9" s="238" t="s">
        <v>96</v>
      </c>
      <c r="S9" s="239"/>
      <c r="T9" s="469"/>
      <c r="U9" s="470"/>
      <c r="V9" s="470"/>
      <c r="W9" s="470"/>
      <c r="X9" s="470"/>
      <c r="Y9" s="470"/>
      <c r="Z9" s="471"/>
      <c r="AA9" s="60"/>
      <c r="AB9" s="60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40"/>
      <c r="S10" s="241"/>
      <c r="T10" s="472"/>
      <c r="U10" s="473"/>
      <c r="V10" s="473"/>
      <c r="W10" s="473"/>
      <c r="X10" s="473"/>
      <c r="Y10" s="473"/>
      <c r="Z10" s="474"/>
      <c r="AA10" s="60"/>
      <c r="AB10" s="6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248" t="s">
        <v>8</v>
      </c>
      <c r="C12" s="251" t="s">
        <v>143</v>
      </c>
      <c r="D12" s="252"/>
      <c r="E12" s="253"/>
      <c r="F12" s="479"/>
      <c r="G12" s="480"/>
      <c r="H12" s="483"/>
      <c r="I12" s="484"/>
      <c r="J12" s="483"/>
      <c r="K12" s="484"/>
      <c r="L12" s="218"/>
      <c r="M12" s="219"/>
      <c r="N12" s="218"/>
      <c r="O12" s="219"/>
      <c r="P12" s="218"/>
      <c r="Q12" s="219"/>
      <c r="R12" s="218"/>
      <c r="S12" s="219"/>
      <c r="T12" s="218"/>
      <c r="U12" s="222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249"/>
      <c r="C13" s="254"/>
      <c r="D13" s="255"/>
      <c r="E13" s="256"/>
      <c r="F13" s="481"/>
      <c r="G13" s="482"/>
      <c r="H13" s="485"/>
      <c r="I13" s="486"/>
      <c r="J13" s="485"/>
      <c r="K13" s="486"/>
      <c r="L13" s="220"/>
      <c r="M13" s="221"/>
      <c r="N13" s="220"/>
      <c r="O13" s="221"/>
      <c r="P13" s="220"/>
      <c r="Q13" s="221"/>
      <c r="R13" s="220"/>
      <c r="S13" s="221"/>
      <c r="T13" s="220"/>
      <c r="U13" s="223"/>
      <c r="V13" s="227"/>
      <c r="W13" s="228"/>
      <c r="X13" s="228"/>
      <c r="Y13" s="228"/>
      <c r="Z13" s="228"/>
      <c r="AA13" s="228"/>
      <c r="AB13" s="229"/>
    </row>
    <row r="14" spans="2:28" s="17" customFormat="1" ht="28.5" customHeight="1" x14ac:dyDescent="0.15">
      <c r="B14" s="249"/>
      <c r="C14" s="271" t="s">
        <v>11</v>
      </c>
      <c r="D14" s="272"/>
      <c r="E14" s="273"/>
      <c r="F14" s="487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0</v>
      </c>
      <c r="W14" s="266"/>
      <c r="X14" s="266"/>
      <c r="Y14" s="266"/>
      <c r="Z14" s="266"/>
      <c r="AA14" s="266"/>
      <c r="AB14" s="267"/>
    </row>
    <row r="15" spans="2:28" s="17" customFormat="1" ht="28.5" customHeight="1" x14ac:dyDescent="0.15">
      <c r="B15" s="249"/>
      <c r="C15" s="205" t="s">
        <v>12</v>
      </c>
      <c r="D15" s="206"/>
      <c r="E15" s="207"/>
      <c r="F15" s="20"/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ht="28.5" customHeight="1" x14ac:dyDescent="0.15">
      <c r="B16" s="249"/>
      <c r="C16" s="205" t="s">
        <v>14</v>
      </c>
      <c r="D16" s="206"/>
      <c r="E16" s="207"/>
      <c r="F16" s="208">
        <f t="shared" ref="F16:J16" si="0">SUM((F14*F15)/100)</f>
        <v>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0</v>
      </c>
      <c r="W16" s="203"/>
      <c r="X16" s="203"/>
      <c r="Y16" s="203"/>
      <c r="Z16" s="203"/>
      <c r="AA16" s="203"/>
      <c r="AB16" s="204"/>
    </row>
    <row r="17" spans="2:28" s="17" customFormat="1" ht="28.5" customHeight="1" x14ac:dyDescent="0.15">
      <c r="B17" s="249"/>
      <c r="C17" s="80"/>
      <c r="D17" s="211" t="s">
        <v>15</v>
      </c>
      <c r="E17" s="212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ht="28.5" customHeight="1" x14ac:dyDescent="0.15">
      <c r="B18" s="249"/>
      <c r="C18" s="80"/>
      <c r="D18" s="211" t="s">
        <v>15</v>
      </c>
      <c r="E18" s="212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ht="28.5" customHeight="1" x14ac:dyDescent="0.15">
      <c r="B19" s="249"/>
      <c r="C19" s="80"/>
      <c r="D19" s="211" t="s">
        <v>15</v>
      </c>
      <c r="E19" s="212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ht="28.5" customHeight="1" x14ac:dyDescent="0.15">
      <c r="B20" s="249"/>
      <c r="C20" s="80"/>
      <c r="D20" s="211" t="s">
        <v>15</v>
      </c>
      <c r="E20" s="212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ht="28.5" customHeight="1" x14ac:dyDescent="0.15">
      <c r="B21" s="249"/>
      <c r="C21" s="80"/>
      <c r="D21" s="211" t="s">
        <v>15</v>
      </c>
      <c r="E21" s="212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ht="28.5" customHeight="1" x14ac:dyDescent="0.15">
      <c r="B22" s="249"/>
      <c r="C22" s="80"/>
      <c r="D22" s="211" t="s">
        <v>15</v>
      </c>
      <c r="E22" s="212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ht="28.5" customHeight="1" x14ac:dyDescent="0.15">
      <c r="B23" s="249"/>
      <c r="C23" s="80"/>
      <c r="D23" s="211" t="s">
        <v>15</v>
      </c>
      <c r="E23" s="212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ht="28.5" customHeight="1" x14ac:dyDescent="0.15">
      <c r="B24" s="249"/>
      <c r="C24" s="80"/>
      <c r="D24" s="211" t="s">
        <v>15</v>
      </c>
      <c r="E24" s="212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ht="28.5" customHeight="1" x14ac:dyDescent="0.15">
      <c r="B25" s="249"/>
      <c r="C25" s="205" t="s">
        <v>16</v>
      </c>
      <c r="D25" s="206"/>
      <c r="E25" s="207"/>
      <c r="F25" s="208">
        <f t="shared" ref="F25:J25" si="3">SUM(F16-F17-F18-F19-F20-F21-F22-F23-F24)</f>
        <v>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0</v>
      </c>
      <c r="W25" s="203"/>
      <c r="X25" s="203"/>
      <c r="Y25" s="203"/>
      <c r="Z25" s="203"/>
      <c r="AA25" s="203"/>
      <c r="AB25" s="204"/>
    </row>
    <row r="26" spans="2:28" s="17" customFormat="1" ht="28.5" customHeight="1" thickBot="1" x14ac:dyDescent="0.2">
      <c r="B26" s="249"/>
      <c r="C26" s="197" t="s">
        <v>17</v>
      </c>
      <c r="D26" s="198"/>
      <c r="E26" s="199"/>
      <c r="F26" s="200">
        <f t="shared" ref="F26:J26" si="5">SUM(F25*10%)</f>
        <v>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0</v>
      </c>
      <c r="W26" s="190"/>
      <c r="X26" s="190"/>
      <c r="Y26" s="190"/>
      <c r="Z26" s="190"/>
      <c r="AA26" s="190"/>
      <c r="AB26" s="191"/>
    </row>
    <row r="27" spans="2:28" s="17" customFormat="1" ht="28.5" customHeight="1" thickBot="1" x14ac:dyDescent="0.2">
      <c r="B27" s="250"/>
      <c r="C27" s="192" t="s">
        <v>150</v>
      </c>
      <c r="D27" s="193"/>
      <c r="E27" s="194"/>
      <c r="F27" s="195">
        <f t="shared" ref="F27:J27" si="8">SUM(F25:G26)</f>
        <v>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184">
        <f>SUM(F27:U27)</f>
        <v>0</v>
      </c>
      <c r="W27" s="185"/>
      <c r="X27" s="185"/>
      <c r="Y27" s="185"/>
      <c r="Z27" s="185"/>
      <c r="AA27" s="185"/>
      <c r="AB27" s="186"/>
    </row>
    <row r="28" spans="2:28" s="17" customFormat="1" ht="1.5" hidden="1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ht="4.5" hidden="1" customHeight="1" thickBot="1" x14ac:dyDescent="0.2">
      <c r="C29"/>
      <c r="D29"/>
      <c r="E29"/>
      <c r="F29" s="34"/>
      <c r="G29" s="34"/>
      <c r="H29" s="34"/>
      <c r="I29" s="34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2:28" s="17" customFormat="1" x14ac:dyDescent="0.15"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mergeCells count="153">
    <mergeCell ref="H1:H2"/>
    <mergeCell ref="I1:I2"/>
    <mergeCell ref="J1:N2"/>
    <mergeCell ref="B5:C6"/>
    <mergeCell ref="D5:G6"/>
    <mergeCell ref="H5:N6"/>
    <mergeCell ref="B8:C9"/>
    <mergeCell ref="D8:G9"/>
    <mergeCell ref="R9:S10"/>
    <mergeCell ref="T9:Z10"/>
    <mergeCell ref="B12:B27"/>
    <mergeCell ref="C12:E13"/>
    <mergeCell ref="F12:G13"/>
    <mergeCell ref="H12:I13"/>
    <mergeCell ref="J12:K13"/>
    <mergeCell ref="L12:M13"/>
    <mergeCell ref="N14:O14"/>
    <mergeCell ref="P14:Q14"/>
    <mergeCell ref="R14:S14"/>
    <mergeCell ref="T14:U14"/>
    <mergeCell ref="V14:AB14"/>
    <mergeCell ref="C15:E15"/>
    <mergeCell ref="V15:AB15"/>
    <mergeCell ref="N12:O13"/>
    <mergeCell ref="P12:Q13"/>
    <mergeCell ref="R12:S13"/>
    <mergeCell ref="T12:U13"/>
    <mergeCell ref="V12:AB13"/>
    <mergeCell ref="C14:E14"/>
    <mergeCell ref="F14:G14"/>
    <mergeCell ref="H14:I14"/>
    <mergeCell ref="J14:K14"/>
    <mergeCell ref="L14:M14"/>
    <mergeCell ref="P16:Q16"/>
    <mergeCell ref="R16:S16"/>
    <mergeCell ref="T16:U16"/>
    <mergeCell ref="V16:AB16"/>
    <mergeCell ref="D17:E17"/>
    <mergeCell ref="F17:G17"/>
    <mergeCell ref="H17:I17"/>
    <mergeCell ref="J17:K17"/>
    <mergeCell ref="L17:M17"/>
    <mergeCell ref="N17:O17"/>
    <mergeCell ref="C16:E16"/>
    <mergeCell ref="F16:G16"/>
    <mergeCell ref="H16:I16"/>
    <mergeCell ref="J16:K16"/>
    <mergeCell ref="L16:M16"/>
    <mergeCell ref="N16:O16"/>
    <mergeCell ref="P17:Q17"/>
    <mergeCell ref="R17:S17"/>
    <mergeCell ref="T17:U17"/>
    <mergeCell ref="V17:AB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AB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AB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AB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AB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AB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AB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AB24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AB25"/>
    <mergeCell ref="C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7:AB27"/>
    <mergeCell ref="P26:Q26"/>
    <mergeCell ref="R26:S26"/>
    <mergeCell ref="T26:U26"/>
    <mergeCell ref="V26:AB26"/>
    <mergeCell ref="C27:E27"/>
    <mergeCell ref="F27:G27"/>
    <mergeCell ref="H27:I27"/>
    <mergeCell ref="J27:K27"/>
    <mergeCell ref="L27:M27"/>
    <mergeCell ref="N27:O27"/>
  </mergeCells>
  <phoneticPr fontId="19"/>
  <pageMargins left="0.35433070866141736" right="0.23622047244094491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FF8F9"/>
  </sheetPr>
  <dimension ref="A1:DF128"/>
  <sheetViews>
    <sheetView showZeros="0" zoomScale="70" zoomScaleNormal="70" workbookViewId="0">
      <selection activeCell="AL13" sqref="AL13"/>
    </sheetView>
  </sheetViews>
  <sheetFormatPr defaultColWidth="1.25" defaultRowHeight="6.95" customHeight="1" x14ac:dyDescent="0.15"/>
  <cols>
    <col min="1" max="1" width="1.25" style="1"/>
    <col min="2" max="110" width="1.875" style="1" customWidth="1"/>
    <col min="111" max="16384" width="1.25" style="1"/>
  </cols>
  <sheetData>
    <row r="1" spans="1:110" ht="6.95" customHeight="1" x14ac:dyDescent="0.15">
      <c r="A1" s="488" t="s">
        <v>155</v>
      </c>
      <c r="B1" s="488"/>
      <c r="C1" s="488"/>
      <c r="D1" s="488"/>
      <c r="E1" s="488"/>
      <c r="F1" s="488"/>
      <c r="AN1" s="376" t="s">
        <v>49</v>
      </c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</row>
    <row r="2" spans="1:110" ht="6.95" customHeight="1" x14ac:dyDescent="0.15">
      <c r="A2" s="488"/>
      <c r="B2" s="488"/>
      <c r="C2" s="488"/>
      <c r="D2" s="488"/>
      <c r="E2" s="488"/>
      <c r="F2" s="488"/>
      <c r="Z2" s="2"/>
      <c r="AA2" s="2"/>
      <c r="AB2" s="2"/>
      <c r="AC2" s="2"/>
      <c r="AD2" s="2"/>
      <c r="AE2" s="2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T2" s="378" t="s">
        <v>50</v>
      </c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79"/>
      <c r="CU2" s="379"/>
      <c r="CV2" s="379"/>
      <c r="CW2" s="379"/>
      <c r="CX2" s="379"/>
      <c r="CY2" s="379"/>
      <c r="CZ2" s="379"/>
      <c r="DA2" s="379"/>
      <c r="DB2" s="379"/>
      <c r="DC2" s="379"/>
      <c r="DD2" s="379"/>
      <c r="DE2" s="379"/>
      <c r="DF2" s="380"/>
    </row>
    <row r="3" spans="1:110" ht="6.95" customHeight="1" x14ac:dyDescent="0.15">
      <c r="A3" s="488"/>
      <c r="B3" s="488"/>
      <c r="C3" s="488"/>
      <c r="D3" s="488"/>
      <c r="E3" s="488"/>
      <c r="F3" s="488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T3" s="381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382"/>
    </row>
    <row r="4" spans="1:110" ht="6.95" customHeight="1" x14ac:dyDescent="0.15">
      <c r="B4" s="2"/>
      <c r="C4" s="108" t="s">
        <v>51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BT4" s="5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2"/>
    </row>
    <row r="5" spans="1:110" ht="6.95" customHeight="1" x14ac:dyDescent="0.15"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3"/>
      <c r="AH5" s="3"/>
      <c r="AI5" s="3"/>
      <c r="AJ5" s="3"/>
      <c r="AK5" s="3"/>
      <c r="AL5" s="3"/>
      <c r="BT5" s="6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13"/>
    </row>
    <row r="6" spans="1:110" ht="6.95" customHeight="1" x14ac:dyDescent="0.15"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H6" s="3"/>
      <c r="AI6" s="3"/>
      <c r="AJ6" s="3"/>
      <c r="AK6" s="3"/>
      <c r="AL6" s="3"/>
      <c r="BT6" s="6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13"/>
    </row>
    <row r="7" spans="1:110" ht="6.95" customHeight="1" x14ac:dyDescent="0.15"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H7" s="3"/>
      <c r="AI7" s="3"/>
      <c r="AJ7" s="3"/>
      <c r="AK7" s="3"/>
      <c r="AL7" s="3"/>
      <c r="BT7" s="6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13"/>
    </row>
    <row r="8" spans="1:110" ht="6.95" customHeight="1" x14ac:dyDescent="0.15">
      <c r="BT8" s="6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13"/>
    </row>
    <row r="9" spans="1:110" ht="6.95" customHeight="1" x14ac:dyDescent="0.15">
      <c r="BT9" s="6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13"/>
    </row>
    <row r="10" spans="1:110" ht="6.95" customHeight="1" x14ac:dyDescent="0.15">
      <c r="AG10" s="4"/>
      <c r="AH10" s="4"/>
      <c r="AI10" s="4"/>
      <c r="AJ10" s="4"/>
      <c r="AK10" s="4"/>
      <c r="AL10" s="4"/>
      <c r="AM10" s="4"/>
      <c r="AN10" s="4"/>
      <c r="AO10" s="4"/>
      <c r="BT10" s="6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13"/>
    </row>
    <row r="11" spans="1:110" ht="6.95" customHeight="1" x14ac:dyDescent="0.15">
      <c r="AG11" s="4"/>
      <c r="AH11" s="4"/>
      <c r="AI11" s="4"/>
      <c r="AJ11" s="4"/>
      <c r="AK11" s="4"/>
      <c r="AL11" s="4"/>
      <c r="AM11" s="4"/>
      <c r="AN11" s="4"/>
      <c r="AO11" s="4"/>
      <c r="BT11" s="6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13"/>
    </row>
    <row r="12" spans="1:110" ht="6.95" customHeight="1" x14ac:dyDescent="0.15">
      <c r="D12" s="110" t="s">
        <v>52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AG12" s="4"/>
      <c r="AH12" s="4"/>
      <c r="AI12" s="4"/>
      <c r="BT12" s="6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13"/>
    </row>
    <row r="13" spans="1:110" ht="6.95" customHeight="1" x14ac:dyDescent="0.15"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AG13" s="4"/>
      <c r="AH13" s="4"/>
      <c r="AI13" s="4"/>
      <c r="BT13" s="6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13"/>
    </row>
    <row r="14" spans="1:110" ht="6.95" customHeight="1" x14ac:dyDescent="0.15">
      <c r="AG14" s="4"/>
      <c r="AH14" s="4"/>
      <c r="AI14" s="4"/>
      <c r="BT14" s="6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13"/>
    </row>
    <row r="15" spans="1:110" ht="6.95" customHeight="1" x14ac:dyDescent="0.15">
      <c r="AG15" s="4"/>
      <c r="AH15" s="4"/>
      <c r="AI15" s="4"/>
      <c r="BT15" s="6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13"/>
    </row>
    <row r="16" spans="1:110" ht="6.95" customHeight="1" x14ac:dyDescent="0.15">
      <c r="C16" s="111" t="s">
        <v>53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383">
        <f>BY125</f>
        <v>0</v>
      </c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5"/>
      <c r="AG16" s="4"/>
      <c r="AH16" s="4"/>
      <c r="AI16" s="4"/>
      <c r="BT16" s="6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13"/>
    </row>
    <row r="17" spans="2:110" ht="6.95" customHeight="1" x14ac:dyDescent="0.15"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386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8"/>
      <c r="AG17" s="4"/>
      <c r="AH17" s="4"/>
      <c r="AI17" s="4"/>
      <c r="BT17" s="6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13"/>
    </row>
    <row r="18" spans="2:110" ht="6.95" customHeight="1" x14ac:dyDescent="0.15"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386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8"/>
      <c r="AG18" s="4"/>
      <c r="AH18" s="4"/>
      <c r="AI18" s="4"/>
      <c r="BT18" s="6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13"/>
    </row>
    <row r="19" spans="2:110" ht="6.95" customHeight="1" x14ac:dyDescent="0.15"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386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8"/>
      <c r="AG19" s="4"/>
      <c r="AH19" s="4"/>
      <c r="AI19" s="4"/>
      <c r="BT19" s="7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13"/>
    </row>
    <row r="20" spans="2:110" ht="6.95" customHeight="1" x14ac:dyDescent="0.15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1"/>
      <c r="AG20" s="4"/>
      <c r="AH20" s="4"/>
      <c r="AI20" s="4"/>
      <c r="BT20" s="7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13"/>
    </row>
    <row r="21" spans="2:110" ht="6.95" customHeight="1" x14ac:dyDescent="0.15">
      <c r="AG21" s="4"/>
      <c r="AH21" s="4"/>
      <c r="AI21" s="4"/>
      <c r="BT21" s="7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13"/>
    </row>
    <row r="22" spans="2:110" ht="6.95" customHeight="1" x14ac:dyDescent="0.15">
      <c r="BT22" s="7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127" t="s">
        <v>54</v>
      </c>
      <c r="DC22" s="127"/>
      <c r="DD22" s="127"/>
      <c r="DE22" s="9"/>
      <c r="DF22" s="13"/>
    </row>
    <row r="23" spans="2:110" ht="6.95" customHeight="1" x14ac:dyDescent="0.15">
      <c r="BT23" s="7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127"/>
      <c r="DC23" s="127"/>
      <c r="DD23" s="127"/>
      <c r="DE23" s="9"/>
      <c r="DF23" s="13"/>
    </row>
    <row r="24" spans="2:110" ht="6.95" customHeight="1" x14ac:dyDescent="0.15">
      <c r="C24" s="110" t="s">
        <v>55</v>
      </c>
      <c r="D24" s="110"/>
      <c r="E24" s="110"/>
      <c r="F24" s="110"/>
      <c r="G24" s="110"/>
      <c r="H24" s="110" t="s">
        <v>0</v>
      </c>
      <c r="I24" s="110"/>
      <c r="J24" s="110"/>
      <c r="K24" s="110"/>
      <c r="L24" s="110" t="s">
        <v>1</v>
      </c>
      <c r="M24" s="110"/>
      <c r="N24" s="110"/>
      <c r="O24" s="110"/>
      <c r="P24" s="110" t="s">
        <v>56</v>
      </c>
      <c r="Q24" s="110"/>
      <c r="R24" s="110"/>
      <c r="S24" s="110"/>
      <c r="T24" s="110"/>
      <c r="U24" s="110"/>
      <c r="V24" s="110"/>
      <c r="BT24" s="6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127"/>
      <c r="DC24" s="127"/>
      <c r="DD24" s="127"/>
      <c r="DE24" s="9"/>
      <c r="DF24" s="13"/>
    </row>
    <row r="25" spans="2:110" ht="6.95" customHeight="1" x14ac:dyDescent="0.15"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BT25" s="6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14"/>
      <c r="DC25" s="14"/>
      <c r="DD25" s="14"/>
      <c r="DE25" s="9"/>
      <c r="DF25" s="13"/>
    </row>
    <row r="26" spans="2:110" ht="6.95" customHeight="1" x14ac:dyDescent="0.15">
      <c r="BT26" s="8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5"/>
      <c r="DC26" s="15"/>
      <c r="DD26" s="15"/>
      <c r="DE26" s="11"/>
      <c r="DF26" s="16"/>
    </row>
    <row r="27" spans="2:110" ht="6.95" customHeight="1" x14ac:dyDescent="0.15">
      <c r="D27" s="128" t="s">
        <v>57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</row>
    <row r="28" spans="2:110" ht="6.95" customHeight="1" x14ac:dyDescent="0.15"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2:110" ht="6.95" customHeight="1" x14ac:dyDescent="0.15">
      <c r="B29" s="295" t="s">
        <v>58</v>
      </c>
      <c r="C29" s="296"/>
      <c r="D29" s="296"/>
      <c r="E29" s="296"/>
      <c r="F29" s="296"/>
      <c r="G29" s="303"/>
      <c r="H29" s="306" t="s">
        <v>9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 t="s">
        <v>59</v>
      </c>
      <c r="AL29" s="296"/>
      <c r="AM29" s="296"/>
      <c r="AN29" s="296"/>
      <c r="AO29" s="296"/>
      <c r="AP29" s="296"/>
      <c r="AQ29" s="296"/>
      <c r="AR29" s="296"/>
      <c r="AS29" s="392" t="s">
        <v>60</v>
      </c>
      <c r="AT29" s="392"/>
      <c r="AU29" s="392"/>
      <c r="AV29" s="392"/>
      <c r="AW29" s="392"/>
      <c r="AX29" s="392"/>
      <c r="AY29" s="392"/>
      <c r="AZ29" s="392"/>
      <c r="BA29" s="296" t="s">
        <v>61</v>
      </c>
      <c r="BB29" s="296"/>
      <c r="BC29" s="296"/>
      <c r="BD29" s="296"/>
      <c r="BE29" s="296"/>
      <c r="BF29" s="296"/>
      <c r="BG29" s="296"/>
      <c r="BH29" s="296"/>
      <c r="BI29" s="296" t="s">
        <v>62</v>
      </c>
      <c r="BJ29" s="296"/>
      <c r="BK29" s="296"/>
      <c r="BL29" s="296"/>
      <c r="BM29" s="296"/>
      <c r="BN29" s="296"/>
      <c r="BO29" s="296"/>
      <c r="BP29" s="296"/>
      <c r="BQ29" s="296" t="s">
        <v>63</v>
      </c>
      <c r="BR29" s="296"/>
      <c r="BS29" s="296"/>
      <c r="BT29" s="296"/>
      <c r="BU29" s="296"/>
      <c r="BV29" s="296"/>
      <c r="BW29" s="296"/>
      <c r="BX29" s="297"/>
      <c r="BY29" s="395" t="s">
        <v>64</v>
      </c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53" t="s">
        <v>65</v>
      </c>
      <c r="CN29" s="354"/>
      <c r="CO29" s="354"/>
      <c r="CP29" s="354"/>
      <c r="CQ29" s="354"/>
      <c r="CR29" s="354"/>
      <c r="CS29" s="354"/>
      <c r="CT29" s="354"/>
      <c r="CU29" s="354"/>
      <c r="CV29" s="354"/>
      <c r="CW29" s="354"/>
      <c r="CX29" s="354"/>
      <c r="CY29" s="354"/>
      <c r="CZ29" s="354"/>
      <c r="DA29" s="354"/>
      <c r="DB29" s="354"/>
      <c r="DC29" s="354"/>
      <c r="DD29" s="354"/>
      <c r="DE29" s="354"/>
      <c r="DF29" s="355"/>
    </row>
    <row r="30" spans="2:110" ht="6.95" customHeight="1" x14ac:dyDescent="0.15">
      <c r="B30" s="298"/>
      <c r="C30" s="107"/>
      <c r="D30" s="107"/>
      <c r="E30" s="107"/>
      <c r="F30" s="107"/>
      <c r="G30" s="304"/>
      <c r="H30" s="3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393"/>
      <c r="AT30" s="393"/>
      <c r="AU30" s="393"/>
      <c r="AV30" s="393"/>
      <c r="AW30" s="393"/>
      <c r="AX30" s="393"/>
      <c r="AY30" s="393"/>
      <c r="AZ30" s="393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299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56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7"/>
      <c r="DA30" s="357"/>
      <c r="DB30" s="357"/>
      <c r="DC30" s="357"/>
      <c r="DD30" s="357"/>
      <c r="DE30" s="357"/>
      <c r="DF30" s="358"/>
    </row>
    <row r="31" spans="2:110" ht="6.95" customHeight="1" x14ac:dyDescent="0.15">
      <c r="B31" s="300"/>
      <c r="C31" s="301"/>
      <c r="D31" s="301"/>
      <c r="E31" s="301"/>
      <c r="F31" s="301"/>
      <c r="G31" s="305"/>
      <c r="H31" s="308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94"/>
      <c r="AT31" s="394"/>
      <c r="AU31" s="394"/>
      <c r="AV31" s="394"/>
      <c r="AW31" s="394"/>
      <c r="AX31" s="394"/>
      <c r="AY31" s="394"/>
      <c r="AZ31" s="394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2"/>
      <c r="BY31" s="396"/>
      <c r="BZ31" s="396"/>
      <c r="CA31" s="396"/>
      <c r="CB31" s="396"/>
      <c r="CC31" s="396"/>
      <c r="CD31" s="396"/>
      <c r="CE31" s="396"/>
      <c r="CF31" s="396"/>
      <c r="CG31" s="396"/>
      <c r="CH31" s="396"/>
      <c r="CI31" s="396"/>
      <c r="CJ31" s="396"/>
      <c r="CK31" s="396"/>
      <c r="CL31" s="396"/>
      <c r="CM31" s="359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60"/>
      <c r="DC31" s="360"/>
      <c r="DD31" s="360"/>
      <c r="DE31" s="360"/>
      <c r="DF31" s="361"/>
    </row>
    <row r="32" spans="2:110" ht="6.95" customHeight="1" x14ac:dyDescent="0.15">
      <c r="B32" s="362" t="s">
        <v>66</v>
      </c>
      <c r="C32" s="363"/>
      <c r="D32" s="363"/>
      <c r="E32" s="363"/>
      <c r="F32" s="363"/>
      <c r="G32" s="364"/>
      <c r="H32" s="365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31">
        <f>AK32*AS32+BA32+BI32+BQ32</f>
        <v>0</v>
      </c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67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9"/>
    </row>
    <row r="33" spans="2:110" ht="6.95" customHeight="1" x14ac:dyDescent="0.15">
      <c r="B33" s="324"/>
      <c r="C33" s="325"/>
      <c r="D33" s="325"/>
      <c r="E33" s="325"/>
      <c r="F33" s="325"/>
      <c r="G33" s="326"/>
      <c r="H33" s="327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70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2"/>
    </row>
    <row r="34" spans="2:110" ht="6.95" customHeight="1" x14ac:dyDescent="0.15">
      <c r="B34" s="324"/>
      <c r="C34" s="325"/>
      <c r="D34" s="325"/>
      <c r="E34" s="325"/>
      <c r="F34" s="325"/>
      <c r="G34" s="326"/>
      <c r="H34" s="327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73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5"/>
    </row>
    <row r="35" spans="2:110" ht="6.95" customHeight="1" x14ac:dyDescent="0.15">
      <c r="B35" s="324" t="s">
        <v>67</v>
      </c>
      <c r="C35" s="325"/>
      <c r="D35" s="325"/>
      <c r="E35" s="325"/>
      <c r="F35" s="325"/>
      <c r="G35" s="326"/>
      <c r="H35" s="327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31">
        <f>AK35*AS35+BA35+BI35+BQ35</f>
        <v>0</v>
      </c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44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6"/>
    </row>
    <row r="36" spans="2:110" ht="6.95" customHeight="1" x14ac:dyDescent="0.15">
      <c r="B36" s="324"/>
      <c r="C36" s="325"/>
      <c r="D36" s="325"/>
      <c r="E36" s="325"/>
      <c r="F36" s="325"/>
      <c r="G36" s="326"/>
      <c r="H36" s="327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47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9"/>
    </row>
    <row r="37" spans="2:110" ht="6.95" customHeight="1" x14ac:dyDescent="0.15">
      <c r="B37" s="324"/>
      <c r="C37" s="325"/>
      <c r="D37" s="325"/>
      <c r="E37" s="325"/>
      <c r="F37" s="325"/>
      <c r="G37" s="326"/>
      <c r="H37" s="327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50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2"/>
    </row>
    <row r="38" spans="2:110" ht="6.95" customHeight="1" x14ac:dyDescent="0.15">
      <c r="B38" s="324" t="s">
        <v>68</v>
      </c>
      <c r="C38" s="325"/>
      <c r="D38" s="325"/>
      <c r="E38" s="325"/>
      <c r="F38" s="325"/>
      <c r="G38" s="326"/>
      <c r="H38" s="327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31">
        <f>AK38*AS38+BA38+BI38+BQ38</f>
        <v>0</v>
      </c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44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6"/>
    </row>
    <row r="39" spans="2:110" ht="6.95" customHeight="1" x14ac:dyDescent="0.15">
      <c r="B39" s="324"/>
      <c r="C39" s="325"/>
      <c r="D39" s="325"/>
      <c r="E39" s="325"/>
      <c r="F39" s="325"/>
      <c r="G39" s="326"/>
      <c r="H39" s="327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8"/>
      <c r="BS39" s="328"/>
      <c r="BT39" s="328"/>
      <c r="BU39" s="328"/>
      <c r="BV39" s="328"/>
      <c r="BW39" s="328"/>
      <c r="BX39" s="328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47"/>
      <c r="CN39" s="348"/>
      <c r="CO39" s="348"/>
      <c r="CP39" s="348"/>
      <c r="CQ39" s="348"/>
      <c r="CR39" s="348"/>
      <c r="CS39" s="348"/>
      <c r="CT39" s="348"/>
      <c r="CU39" s="348"/>
      <c r="CV39" s="348"/>
      <c r="CW39" s="348"/>
      <c r="CX39" s="348"/>
      <c r="CY39" s="348"/>
      <c r="CZ39" s="348"/>
      <c r="DA39" s="348"/>
      <c r="DB39" s="348"/>
      <c r="DC39" s="348"/>
      <c r="DD39" s="348"/>
      <c r="DE39" s="348"/>
      <c r="DF39" s="349"/>
    </row>
    <row r="40" spans="2:110" ht="6.95" customHeight="1" x14ac:dyDescent="0.15">
      <c r="B40" s="324"/>
      <c r="C40" s="325"/>
      <c r="D40" s="325"/>
      <c r="E40" s="325"/>
      <c r="F40" s="325"/>
      <c r="G40" s="326"/>
      <c r="H40" s="327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  <c r="AX40" s="328"/>
      <c r="AY40" s="328"/>
      <c r="AZ40" s="328"/>
      <c r="BA40" s="328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50"/>
      <c r="CN40" s="351"/>
      <c r="CO40" s="351"/>
      <c r="CP40" s="351"/>
      <c r="CQ40" s="351"/>
      <c r="CR40" s="351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2"/>
    </row>
    <row r="41" spans="2:110" ht="6.95" customHeight="1" x14ac:dyDescent="0.15">
      <c r="B41" s="324" t="s">
        <v>69</v>
      </c>
      <c r="C41" s="325"/>
      <c r="D41" s="325"/>
      <c r="E41" s="325"/>
      <c r="F41" s="325"/>
      <c r="G41" s="326"/>
      <c r="H41" s="327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31">
        <f>AK41*AS41+BA41+BI41+BQ41</f>
        <v>0</v>
      </c>
      <c r="BZ41" s="331"/>
      <c r="CA41" s="331"/>
      <c r="CB41" s="331"/>
      <c r="CC41" s="331"/>
      <c r="CD41" s="331"/>
      <c r="CE41" s="331"/>
      <c r="CF41" s="331"/>
      <c r="CG41" s="331"/>
      <c r="CH41" s="331"/>
      <c r="CI41" s="331"/>
      <c r="CJ41" s="331"/>
      <c r="CK41" s="331"/>
      <c r="CL41" s="331"/>
      <c r="CM41" s="333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5"/>
    </row>
    <row r="42" spans="2:110" ht="6.95" customHeight="1" x14ac:dyDescent="0.15">
      <c r="B42" s="324"/>
      <c r="C42" s="325"/>
      <c r="D42" s="325"/>
      <c r="E42" s="325"/>
      <c r="F42" s="325"/>
      <c r="G42" s="326"/>
      <c r="H42" s="327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6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20"/>
    </row>
    <row r="43" spans="2:110" ht="6.95" customHeight="1" x14ac:dyDescent="0.15">
      <c r="B43" s="324"/>
      <c r="C43" s="325"/>
      <c r="D43" s="325"/>
      <c r="E43" s="325"/>
      <c r="F43" s="325"/>
      <c r="G43" s="326"/>
      <c r="H43" s="327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8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40"/>
    </row>
    <row r="44" spans="2:110" ht="6.95" customHeight="1" x14ac:dyDescent="0.15">
      <c r="B44" s="324" t="s">
        <v>70</v>
      </c>
      <c r="C44" s="325"/>
      <c r="D44" s="325"/>
      <c r="E44" s="325"/>
      <c r="F44" s="325"/>
      <c r="G44" s="326"/>
      <c r="H44" s="327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8"/>
      <c r="BS44" s="328"/>
      <c r="BT44" s="328"/>
      <c r="BU44" s="328"/>
      <c r="BV44" s="328"/>
      <c r="BW44" s="328"/>
      <c r="BX44" s="328"/>
      <c r="BY44" s="331">
        <f>AK44*AS44+BA44+BI44+BQ44</f>
        <v>0</v>
      </c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3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5"/>
    </row>
    <row r="45" spans="2:110" ht="6.95" customHeight="1" x14ac:dyDescent="0.15">
      <c r="B45" s="324"/>
      <c r="C45" s="325"/>
      <c r="D45" s="325"/>
      <c r="E45" s="325"/>
      <c r="F45" s="325"/>
      <c r="G45" s="326"/>
      <c r="H45" s="327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8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8"/>
      <c r="BS45" s="328"/>
      <c r="BT45" s="328"/>
      <c r="BU45" s="328"/>
      <c r="BV45" s="328"/>
      <c r="BW45" s="328"/>
      <c r="BX45" s="328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6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20"/>
    </row>
    <row r="46" spans="2:110" ht="6.95" customHeight="1" x14ac:dyDescent="0.15">
      <c r="B46" s="324"/>
      <c r="C46" s="325"/>
      <c r="D46" s="325"/>
      <c r="E46" s="325"/>
      <c r="F46" s="325"/>
      <c r="G46" s="326"/>
      <c r="H46" s="327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  <c r="BR46" s="328"/>
      <c r="BS46" s="328"/>
      <c r="BT46" s="328"/>
      <c r="BU46" s="328"/>
      <c r="BV46" s="328"/>
      <c r="BW46" s="328"/>
      <c r="BX46" s="328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8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40"/>
    </row>
    <row r="47" spans="2:110" ht="6.95" customHeight="1" x14ac:dyDescent="0.15">
      <c r="B47" s="324" t="s">
        <v>71</v>
      </c>
      <c r="C47" s="325"/>
      <c r="D47" s="325"/>
      <c r="E47" s="325"/>
      <c r="F47" s="325"/>
      <c r="G47" s="326"/>
      <c r="H47" s="327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31">
        <f>AK47*AS47+BA47+BI47+BQ47</f>
        <v>0</v>
      </c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3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5"/>
    </row>
    <row r="48" spans="2:110" ht="6.95" customHeight="1" x14ac:dyDescent="0.15">
      <c r="B48" s="324"/>
      <c r="C48" s="325"/>
      <c r="D48" s="325"/>
      <c r="E48" s="325"/>
      <c r="F48" s="325"/>
      <c r="G48" s="326"/>
      <c r="H48" s="327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/>
      <c r="BR48" s="328"/>
      <c r="BS48" s="328"/>
      <c r="BT48" s="328"/>
      <c r="BU48" s="328"/>
      <c r="BV48" s="328"/>
      <c r="BW48" s="328"/>
      <c r="BX48" s="328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6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20"/>
    </row>
    <row r="49" spans="2:110" ht="6.95" customHeight="1" x14ac:dyDescent="0.15">
      <c r="B49" s="324"/>
      <c r="C49" s="325"/>
      <c r="D49" s="325"/>
      <c r="E49" s="325"/>
      <c r="F49" s="325"/>
      <c r="G49" s="326"/>
      <c r="H49" s="327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8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40"/>
    </row>
    <row r="50" spans="2:110" ht="6.95" customHeight="1" x14ac:dyDescent="0.15">
      <c r="B50" s="324" t="s">
        <v>72</v>
      </c>
      <c r="C50" s="325"/>
      <c r="D50" s="325"/>
      <c r="E50" s="325"/>
      <c r="F50" s="325"/>
      <c r="G50" s="326"/>
      <c r="H50" s="327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31">
        <f>AK50*AS50+BA50+BI50+BQ50</f>
        <v>0</v>
      </c>
      <c r="BZ50" s="331"/>
      <c r="CA50" s="331"/>
      <c r="CB50" s="331"/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3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5"/>
    </row>
    <row r="51" spans="2:110" ht="6.95" customHeight="1" x14ac:dyDescent="0.15">
      <c r="B51" s="324"/>
      <c r="C51" s="325"/>
      <c r="D51" s="325"/>
      <c r="E51" s="325"/>
      <c r="F51" s="325"/>
      <c r="G51" s="326"/>
      <c r="H51" s="327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6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20"/>
    </row>
    <row r="52" spans="2:110" ht="6.95" customHeight="1" x14ac:dyDescent="0.15">
      <c r="B52" s="324"/>
      <c r="C52" s="325"/>
      <c r="D52" s="325"/>
      <c r="E52" s="325"/>
      <c r="F52" s="325"/>
      <c r="G52" s="326"/>
      <c r="H52" s="327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8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40"/>
    </row>
    <row r="53" spans="2:110" ht="6.95" customHeight="1" x14ac:dyDescent="0.15">
      <c r="B53" s="324" t="s">
        <v>73</v>
      </c>
      <c r="C53" s="325"/>
      <c r="D53" s="325"/>
      <c r="E53" s="325"/>
      <c r="F53" s="325"/>
      <c r="G53" s="326"/>
      <c r="H53" s="327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/>
      <c r="BR53" s="328"/>
      <c r="BS53" s="328"/>
      <c r="BT53" s="328"/>
      <c r="BU53" s="328"/>
      <c r="BV53" s="328"/>
      <c r="BW53" s="328"/>
      <c r="BX53" s="328"/>
      <c r="BY53" s="331">
        <f>AK53*AS53+BA53+BI53+BQ53</f>
        <v>0</v>
      </c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3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5"/>
    </row>
    <row r="54" spans="2:110" ht="6.95" customHeight="1" x14ac:dyDescent="0.15">
      <c r="B54" s="324"/>
      <c r="C54" s="325"/>
      <c r="D54" s="325"/>
      <c r="E54" s="325"/>
      <c r="F54" s="325"/>
      <c r="G54" s="326"/>
      <c r="H54" s="327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6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20"/>
    </row>
    <row r="55" spans="2:110" ht="6.95" customHeight="1" x14ac:dyDescent="0.15">
      <c r="B55" s="324"/>
      <c r="C55" s="325"/>
      <c r="D55" s="325"/>
      <c r="E55" s="325"/>
      <c r="F55" s="325"/>
      <c r="G55" s="326"/>
      <c r="H55" s="327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328"/>
      <c r="BU55" s="328"/>
      <c r="BV55" s="328"/>
      <c r="BW55" s="328"/>
      <c r="BX55" s="328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8"/>
      <c r="CN55" s="339"/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339"/>
      <c r="CZ55" s="339"/>
      <c r="DA55" s="339"/>
      <c r="DB55" s="339"/>
      <c r="DC55" s="339"/>
      <c r="DD55" s="339"/>
      <c r="DE55" s="339"/>
      <c r="DF55" s="340"/>
    </row>
    <row r="56" spans="2:110" ht="6.95" customHeight="1" x14ac:dyDescent="0.15">
      <c r="B56" s="324" t="s">
        <v>74</v>
      </c>
      <c r="C56" s="325"/>
      <c r="D56" s="325"/>
      <c r="E56" s="325"/>
      <c r="F56" s="325"/>
      <c r="G56" s="326"/>
      <c r="H56" s="327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31">
        <f>AK56*AS56+BA56+BI56+BQ56</f>
        <v>0</v>
      </c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3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5"/>
    </row>
    <row r="57" spans="2:110" ht="6.95" customHeight="1" x14ac:dyDescent="0.15">
      <c r="B57" s="324"/>
      <c r="C57" s="325"/>
      <c r="D57" s="325"/>
      <c r="E57" s="325"/>
      <c r="F57" s="325"/>
      <c r="G57" s="326"/>
      <c r="H57" s="327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6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20"/>
    </row>
    <row r="58" spans="2:110" ht="6.95" customHeight="1" x14ac:dyDescent="0.15">
      <c r="B58" s="324"/>
      <c r="C58" s="325"/>
      <c r="D58" s="325"/>
      <c r="E58" s="325"/>
      <c r="F58" s="325"/>
      <c r="G58" s="326"/>
      <c r="H58" s="327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  <c r="BW58" s="328"/>
      <c r="BX58" s="328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8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40"/>
    </row>
    <row r="59" spans="2:110" ht="6.95" customHeight="1" x14ac:dyDescent="0.15">
      <c r="B59" s="324" t="s">
        <v>75</v>
      </c>
      <c r="C59" s="325"/>
      <c r="D59" s="325"/>
      <c r="E59" s="325"/>
      <c r="F59" s="325"/>
      <c r="G59" s="326"/>
      <c r="H59" s="327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31">
        <f>AK59*AS59+BA59+BI59+BQ59</f>
        <v>0</v>
      </c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3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5"/>
    </row>
    <row r="60" spans="2:110" ht="6.95" customHeight="1" x14ac:dyDescent="0.15">
      <c r="B60" s="324"/>
      <c r="C60" s="325"/>
      <c r="D60" s="325"/>
      <c r="E60" s="325"/>
      <c r="F60" s="325"/>
      <c r="G60" s="326"/>
      <c r="H60" s="327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  <c r="AY60" s="328"/>
      <c r="AZ60" s="328"/>
      <c r="BA60" s="328"/>
      <c r="BB60" s="328"/>
      <c r="BC60" s="328"/>
      <c r="BD60" s="328"/>
      <c r="BE60" s="328"/>
      <c r="BF60" s="328"/>
      <c r="BG60" s="328"/>
      <c r="BH60" s="328"/>
      <c r="BI60" s="328"/>
      <c r="BJ60" s="328"/>
      <c r="BK60" s="328"/>
      <c r="BL60" s="328"/>
      <c r="BM60" s="328"/>
      <c r="BN60" s="328"/>
      <c r="BO60" s="328"/>
      <c r="BP60" s="328"/>
      <c r="BQ60" s="328"/>
      <c r="BR60" s="328"/>
      <c r="BS60" s="328"/>
      <c r="BT60" s="328"/>
      <c r="BU60" s="328"/>
      <c r="BV60" s="328"/>
      <c r="BW60" s="328"/>
      <c r="BX60" s="328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6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20"/>
    </row>
    <row r="61" spans="2:110" ht="6.95" customHeight="1" x14ac:dyDescent="0.15">
      <c r="B61" s="324"/>
      <c r="C61" s="325"/>
      <c r="D61" s="325"/>
      <c r="E61" s="325"/>
      <c r="F61" s="325"/>
      <c r="G61" s="326"/>
      <c r="H61" s="327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8"/>
      <c r="BG61" s="328"/>
      <c r="BH61" s="328"/>
      <c r="BI61" s="328"/>
      <c r="BJ61" s="328"/>
      <c r="BK61" s="328"/>
      <c r="BL61" s="328"/>
      <c r="BM61" s="328"/>
      <c r="BN61" s="328"/>
      <c r="BO61" s="328"/>
      <c r="BP61" s="328"/>
      <c r="BQ61" s="328"/>
      <c r="BR61" s="328"/>
      <c r="BS61" s="328"/>
      <c r="BT61" s="328"/>
      <c r="BU61" s="328"/>
      <c r="BV61" s="328"/>
      <c r="BW61" s="328"/>
      <c r="BX61" s="328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8"/>
      <c r="CN61" s="339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39"/>
      <c r="DF61" s="340"/>
    </row>
    <row r="62" spans="2:110" ht="6.95" customHeight="1" x14ac:dyDescent="0.15">
      <c r="B62" s="324" t="s">
        <v>76</v>
      </c>
      <c r="C62" s="325"/>
      <c r="D62" s="325"/>
      <c r="E62" s="325"/>
      <c r="F62" s="325"/>
      <c r="G62" s="326"/>
      <c r="H62" s="327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8"/>
      <c r="BV62" s="328"/>
      <c r="BW62" s="328"/>
      <c r="BX62" s="328"/>
      <c r="BY62" s="331">
        <f>AK62*AS62+BA62+BI62+BQ62</f>
        <v>0</v>
      </c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3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5"/>
    </row>
    <row r="63" spans="2:110" ht="6.95" customHeight="1" x14ac:dyDescent="0.15">
      <c r="B63" s="324"/>
      <c r="C63" s="325"/>
      <c r="D63" s="325"/>
      <c r="E63" s="325"/>
      <c r="F63" s="325"/>
      <c r="G63" s="326"/>
      <c r="H63" s="327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8"/>
      <c r="BG63" s="328"/>
      <c r="BH63" s="328"/>
      <c r="BI63" s="328"/>
      <c r="BJ63" s="328"/>
      <c r="BK63" s="328"/>
      <c r="BL63" s="328"/>
      <c r="BM63" s="328"/>
      <c r="BN63" s="328"/>
      <c r="BO63" s="328"/>
      <c r="BP63" s="328"/>
      <c r="BQ63" s="328"/>
      <c r="BR63" s="328"/>
      <c r="BS63" s="328"/>
      <c r="BT63" s="328"/>
      <c r="BU63" s="328"/>
      <c r="BV63" s="328"/>
      <c r="BW63" s="328"/>
      <c r="BX63" s="328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6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20"/>
    </row>
    <row r="64" spans="2:110" ht="6.95" customHeight="1" x14ac:dyDescent="0.15">
      <c r="B64" s="324"/>
      <c r="C64" s="325"/>
      <c r="D64" s="325"/>
      <c r="E64" s="325"/>
      <c r="F64" s="325"/>
      <c r="G64" s="326"/>
      <c r="H64" s="327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8"/>
      <c r="BG64" s="328"/>
      <c r="BH64" s="328"/>
      <c r="BI64" s="328"/>
      <c r="BJ64" s="328"/>
      <c r="BK64" s="328"/>
      <c r="BL64" s="328"/>
      <c r="BM64" s="328"/>
      <c r="BN64" s="328"/>
      <c r="BO64" s="328"/>
      <c r="BP64" s="328"/>
      <c r="BQ64" s="328"/>
      <c r="BR64" s="328"/>
      <c r="BS64" s="328"/>
      <c r="BT64" s="328"/>
      <c r="BU64" s="328"/>
      <c r="BV64" s="328"/>
      <c r="BW64" s="328"/>
      <c r="BX64" s="328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8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40"/>
    </row>
    <row r="65" spans="2:110" ht="6.95" customHeight="1" x14ac:dyDescent="0.15">
      <c r="B65" s="324" t="s">
        <v>77</v>
      </c>
      <c r="C65" s="325"/>
      <c r="D65" s="325"/>
      <c r="E65" s="325"/>
      <c r="F65" s="325"/>
      <c r="G65" s="326"/>
      <c r="H65" s="327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  <c r="AX65" s="328"/>
      <c r="AY65" s="328"/>
      <c r="AZ65" s="328"/>
      <c r="BA65" s="328"/>
      <c r="BB65" s="328"/>
      <c r="BC65" s="328"/>
      <c r="BD65" s="328"/>
      <c r="BE65" s="328"/>
      <c r="BF65" s="328"/>
      <c r="BG65" s="328"/>
      <c r="BH65" s="328"/>
      <c r="BI65" s="328"/>
      <c r="BJ65" s="328"/>
      <c r="BK65" s="328"/>
      <c r="BL65" s="328"/>
      <c r="BM65" s="328"/>
      <c r="BN65" s="328"/>
      <c r="BO65" s="328"/>
      <c r="BP65" s="328"/>
      <c r="BQ65" s="328"/>
      <c r="BR65" s="328"/>
      <c r="BS65" s="328"/>
      <c r="BT65" s="328"/>
      <c r="BU65" s="328"/>
      <c r="BV65" s="328"/>
      <c r="BW65" s="328"/>
      <c r="BX65" s="328"/>
      <c r="BY65" s="331">
        <f>AK65*AS65+BA65+BI65+BQ65</f>
        <v>0</v>
      </c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3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5"/>
    </row>
    <row r="66" spans="2:110" ht="6.95" customHeight="1" x14ac:dyDescent="0.15">
      <c r="B66" s="324"/>
      <c r="C66" s="325"/>
      <c r="D66" s="325"/>
      <c r="E66" s="325"/>
      <c r="F66" s="325"/>
      <c r="G66" s="326"/>
      <c r="H66" s="327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  <c r="AX66" s="328"/>
      <c r="AY66" s="328"/>
      <c r="AZ66" s="328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6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20"/>
    </row>
    <row r="67" spans="2:110" ht="6.95" customHeight="1" x14ac:dyDescent="0.15">
      <c r="B67" s="324"/>
      <c r="C67" s="325"/>
      <c r="D67" s="325"/>
      <c r="E67" s="325"/>
      <c r="F67" s="325"/>
      <c r="G67" s="326"/>
      <c r="H67" s="327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8"/>
      <c r="CN67" s="339"/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39"/>
      <c r="DF67" s="340"/>
    </row>
    <row r="68" spans="2:110" ht="6.95" customHeight="1" x14ac:dyDescent="0.15">
      <c r="B68" s="324" t="s">
        <v>78</v>
      </c>
      <c r="C68" s="325"/>
      <c r="D68" s="325"/>
      <c r="E68" s="325"/>
      <c r="F68" s="325"/>
      <c r="G68" s="326"/>
      <c r="H68" s="327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28"/>
      <c r="BC68" s="328"/>
      <c r="BD68" s="328"/>
      <c r="BE68" s="328"/>
      <c r="BF68" s="328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8"/>
      <c r="BX68" s="328"/>
      <c r="BY68" s="331">
        <f>AK68*AS68+BA68+BI68+BQ68</f>
        <v>0</v>
      </c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3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5"/>
    </row>
    <row r="69" spans="2:110" ht="6.95" customHeight="1" x14ac:dyDescent="0.15">
      <c r="B69" s="324"/>
      <c r="C69" s="325"/>
      <c r="D69" s="325"/>
      <c r="E69" s="325"/>
      <c r="F69" s="325"/>
      <c r="G69" s="326"/>
      <c r="H69" s="327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  <c r="AX69" s="328"/>
      <c r="AY69" s="328"/>
      <c r="AZ69" s="328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6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20"/>
    </row>
    <row r="70" spans="2:110" ht="6.95" customHeight="1" x14ac:dyDescent="0.15">
      <c r="B70" s="324"/>
      <c r="C70" s="325"/>
      <c r="D70" s="325"/>
      <c r="E70" s="325"/>
      <c r="F70" s="325"/>
      <c r="G70" s="326"/>
      <c r="H70" s="327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  <c r="AX70" s="328"/>
      <c r="AY70" s="328"/>
      <c r="AZ70" s="328"/>
      <c r="BA70" s="328"/>
      <c r="BB70" s="328"/>
      <c r="BC70" s="328"/>
      <c r="BD70" s="328"/>
      <c r="BE70" s="328"/>
      <c r="BF70" s="328"/>
      <c r="BG70" s="328"/>
      <c r="BH70" s="328"/>
      <c r="BI70" s="328"/>
      <c r="BJ70" s="328"/>
      <c r="BK70" s="328"/>
      <c r="BL70" s="328"/>
      <c r="BM70" s="328"/>
      <c r="BN70" s="328"/>
      <c r="BO70" s="328"/>
      <c r="BP70" s="328"/>
      <c r="BQ70" s="328"/>
      <c r="BR70" s="328"/>
      <c r="BS70" s="328"/>
      <c r="BT70" s="328"/>
      <c r="BU70" s="328"/>
      <c r="BV70" s="328"/>
      <c r="BW70" s="328"/>
      <c r="BX70" s="328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8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39"/>
      <c r="DF70" s="340"/>
    </row>
    <row r="71" spans="2:110" ht="6.95" customHeight="1" x14ac:dyDescent="0.15">
      <c r="B71" s="324" t="s">
        <v>79</v>
      </c>
      <c r="C71" s="325"/>
      <c r="D71" s="325"/>
      <c r="E71" s="325"/>
      <c r="F71" s="325"/>
      <c r="G71" s="326"/>
      <c r="H71" s="327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  <c r="AX71" s="328"/>
      <c r="AY71" s="328"/>
      <c r="AZ71" s="328"/>
      <c r="BA71" s="328"/>
      <c r="BB71" s="328"/>
      <c r="BC71" s="328"/>
      <c r="BD71" s="328"/>
      <c r="BE71" s="328"/>
      <c r="BF71" s="328"/>
      <c r="BG71" s="328"/>
      <c r="BH71" s="328"/>
      <c r="BI71" s="328"/>
      <c r="BJ71" s="328"/>
      <c r="BK71" s="328"/>
      <c r="BL71" s="328"/>
      <c r="BM71" s="328"/>
      <c r="BN71" s="328"/>
      <c r="BO71" s="328"/>
      <c r="BP71" s="328"/>
      <c r="BQ71" s="328"/>
      <c r="BR71" s="328"/>
      <c r="BS71" s="328"/>
      <c r="BT71" s="328"/>
      <c r="BU71" s="328"/>
      <c r="BV71" s="328"/>
      <c r="BW71" s="328"/>
      <c r="BX71" s="328"/>
      <c r="BY71" s="331">
        <f>AK71*AS71+BA71+BI71+BQ71</f>
        <v>0</v>
      </c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3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5"/>
    </row>
    <row r="72" spans="2:110" ht="6.95" customHeight="1" x14ac:dyDescent="0.15">
      <c r="B72" s="324"/>
      <c r="C72" s="325"/>
      <c r="D72" s="325"/>
      <c r="E72" s="325"/>
      <c r="F72" s="325"/>
      <c r="G72" s="326"/>
      <c r="H72" s="327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  <c r="BI72" s="328"/>
      <c r="BJ72" s="328"/>
      <c r="BK72" s="328"/>
      <c r="BL72" s="328"/>
      <c r="BM72" s="328"/>
      <c r="BN72" s="328"/>
      <c r="BO72" s="328"/>
      <c r="BP72" s="328"/>
      <c r="BQ72" s="328"/>
      <c r="BR72" s="328"/>
      <c r="BS72" s="328"/>
      <c r="BT72" s="328"/>
      <c r="BU72" s="328"/>
      <c r="BV72" s="328"/>
      <c r="BW72" s="328"/>
      <c r="BX72" s="328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6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20"/>
    </row>
    <row r="73" spans="2:110" ht="6.95" customHeight="1" x14ac:dyDescent="0.15">
      <c r="B73" s="324"/>
      <c r="C73" s="325"/>
      <c r="D73" s="325"/>
      <c r="E73" s="325"/>
      <c r="F73" s="325"/>
      <c r="G73" s="326"/>
      <c r="H73" s="327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8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  <c r="BL73" s="328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8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8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40"/>
    </row>
    <row r="74" spans="2:110" ht="6.95" customHeight="1" x14ac:dyDescent="0.15">
      <c r="B74" s="324" t="s">
        <v>80</v>
      </c>
      <c r="C74" s="325"/>
      <c r="D74" s="325"/>
      <c r="E74" s="325"/>
      <c r="F74" s="325"/>
      <c r="G74" s="326"/>
      <c r="H74" s="327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31">
        <f>AK74*AS74+BA74+BI74+BQ74</f>
        <v>0</v>
      </c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3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5"/>
    </row>
    <row r="75" spans="2:110" ht="6.95" customHeight="1" x14ac:dyDescent="0.15">
      <c r="B75" s="324"/>
      <c r="C75" s="325"/>
      <c r="D75" s="325"/>
      <c r="E75" s="325"/>
      <c r="F75" s="325"/>
      <c r="G75" s="326"/>
      <c r="H75" s="327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  <c r="AX75" s="328"/>
      <c r="AY75" s="328"/>
      <c r="AZ75" s="328"/>
      <c r="BA75" s="328"/>
      <c r="BB75" s="328"/>
      <c r="BC75" s="328"/>
      <c r="BD75" s="328"/>
      <c r="BE75" s="328"/>
      <c r="BF75" s="328"/>
      <c r="BG75" s="328"/>
      <c r="BH75" s="328"/>
      <c r="BI75" s="328"/>
      <c r="BJ75" s="328"/>
      <c r="BK75" s="328"/>
      <c r="BL75" s="328"/>
      <c r="BM75" s="328"/>
      <c r="BN75" s="328"/>
      <c r="BO75" s="328"/>
      <c r="BP75" s="328"/>
      <c r="BQ75" s="328"/>
      <c r="BR75" s="328"/>
      <c r="BS75" s="328"/>
      <c r="BT75" s="328"/>
      <c r="BU75" s="328"/>
      <c r="BV75" s="328"/>
      <c r="BW75" s="328"/>
      <c r="BX75" s="328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6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20"/>
    </row>
    <row r="76" spans="2:110" ht="6.95" customHeight="1" x14ac:dyDescent="0.15">
      <c r="B76" s="324"/>
      <c r="C76" s="325"/>
      <c r="D76" s="325"/>
      <c r="E76" s="325"/>
      <c r="F76" s="325"/>
      <c r="G76" s="326"/>
      <c r="H76" s="327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328"/>
      <c r="BW76" s="328"/>
      <c r="BX76" s="328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8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39"/>
      <c r="DF76" s="340"/>
    </row>
    <row r="77" spans="2:110" ht="6.95" customHeight="1" x14ac:dyDescent="0.15">
      <c r="B77" s="324" t="s">
        <v>81</v>
      </c>
      <c r="C77" s="325"/>
      <c r="D77" s="325"/>
      <c r="E77" s="325"/>
      <c r="F77" s="325"/>
      <c r="G77" s="326"/>
      <c r="H77" s="327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8"/>
      <c r="BG77" s="328"/>
      <c r="BH77" s="328"/>
      <c r="BI77" s="328"/>
      <c r="BJ77" s="328"/>
      <c r="BK77" s="328"/>
      <c r="BL77" s="328"/>
      <c r="BM77" s="328"/>
      <c r="BN77" s="328"/>
      <c r="BO77" s="328"/>
      <c r="BP77" s="328"/>
      <c r="BQ77" s="328"/>
      <c r="BR77" s="328"/>
      <c r="BS77" s="328"/>
      <c r="BT77" s="328"/>
      <c r="BU77" s="328"/>
      <c r="BV77" s="328"/>
      <c r="BW77" s="328"/>
      <c r="BX77" s="328"/>
      <c r="BY77" s="331">
        <f>AK77*AS77+BA77+BI77+BQ77</f>
        <v>0</v>
      </c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3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5"/>
    </row>
    <row r="78" spans="2:110" ht="6.95" customHeight="1" x14ac:dyDescent="0.15">
      <c r="B78" s="324"/>
      <c r="C78" s="325"/>
      <c r="D78" s="325"/>
      <c r="E78" s="325"/>
      <c r="F78" s="325"/>
      <c r="G78" s="326"/>
      <c r="H78" s="327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8"/>
      <c r="BV78" s="328"/>
      <c r="BW78" s="328"/>
      <c r="BX78" s="328"/>
      <c r="BY78" s="332"/>
      <c r="BZ78" s="332"/>
      <c r="CA78" s="332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6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20"/>
    </row>
    <row r="79" spans="2:110" ht="6.95" customHeight="1" x14ac:dyDescent="0.15">
      <c r="B79" s="324"/>
      <c r="C79" s="325"/>
      <c r="D79" s="325"/>
      <c r="E79" s="325"/>
      <c r="F79" s="325"/>
      <c r="G79" s="326"/>
      <c r="H79" s="327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8"/>
      <c r="BG79" s="328"/>
      <c r="BH79" s="328"/>
      <c r="BI79" s="328"/>
      <c r="BJ79" s="328"/>
      <c r="BK79" s="328"/>
      <c r="BL79" s="328"/>
      <c r="BM79" s="328"/>
      <c r="BN79" s="328"/>
      <c r="BO79" s="328"/>
      <c r="BP79" s="328"/>
      <c r="BQ79" s="328"/>
      <c r="BR79" s="328"/>
      <c r="BS79" s="328"/>
      <c r="BT79" s="328"/>
      <c r="BU79" s="328"/>
      <c r="BV79" s="328"/>
      <c r="BW79" s="328"/>
      <c r="BX79" s="328"/>
      <c r="BY79" s="332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8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40"/>
    </row>
    <row r="80" spans="2:110" ht="6.95" customHeight="1" x14ac:dyDescent="0.15">
      <c r="B80" s="324" t="s">
        <v>82</v>
      </c>
      <c r="C80" s="325"/>
      <c r="D80" s="325"/>
      <c r="E80" s="325"/>
      <c r="F80" s="325"/>
      <c r="G80" s="326"/>
      <c r="H80" s="327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8"/>
      <c r="BY80" s="331">
        <f>AK80*AS80+BA80+BI80+BQ80</f>
        <v>0</v>
      </c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3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5"/>
    </row>
    <row r="81" spans="2:110" ht="6.95" customHeight="1" x14ac:dyDescent="0.15">
      <c r="B81" s="324"/>
      <c r="C81" s="325"/>
      <c r="D81" s="325"/>
      <c r="E81" s="325"/>
      <c r="F81" s="325"/>
      <c r="G81" s="326"/>
      <c r="H81" s="327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32"/>
      <c r="BZ81" s="332"/>
      <c r="CA81" s="332"/>
      <c r="CB81" s="332"/>
      <c r="CC81" s="332"/>
      <c r="CD81" s="332"/>
      <c r="CE81" s="332"/>
      <c r="CF81" s="332"/>
      <c r="CG81" s="332"/>
      <c r="CH81" s="332"/>
      <c r="CI81" s="332"/>
      <c r="CJ81" s="332"/>
      <c r="CK81" s="332"/>
      <c r="CL81" s="332"/>
      <c r="CM81" s="336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20"/>
    </row>
    <row r="82" spans="2:110" ht="6.95" customHeight="1" x14ac:dyDescent="0.15">
      <c r="B82" s="324"/>
      <c r="C82" s="325"/>
      <c r="D82" s="325"/>
      <c r="E82" s="325"/>
      <c r="F82" s="325"/>
      <c r="G82" s="326"/>
      <c r="H82" s="327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32"/>
      <c r="BZ82" s="332"/>
      <c r="CA82" s="332"/>
      <c r="CB82" s="332"/>
      <c r="CC82" s="332"/>
      <c r="CD82" s="332"/>
      <c r="CE82" s="332"/>
      <c r="CF82" s="332"/>
      <c r="CG82" s="332"/>
      <c r="CH82" s="332"/>
      <c r="CI82" s="332"/>
      <c r="CJ82" s="332"/>
      <c r="CK82" s="332"/>
      <c r="CL82" s="332"/>
      <c r="CM82" s="338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40"/>
    </row>
    <row r="83" spans="2:110" ht="6.95" customHeight="1" x14ac:dyDescent="0.15">
      <c r="B83" s="324" t="s">
        <v>83</v>
      </c>
      <c r="C83" s="325"/>
      <c r="D83" s="325"/>
      <c r="E83" s="325"/>
      <c r="F83" s="325"/>
      <c r="G83" s="326"/>
      <c r="H83" s="327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31">
        <f>AK83*AS83+BA83+BI83+BQ83</f>
        <v>0</v>
      </c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3"/>
      <c r="CN83" s="334"/>
      <c r="CO83" s="334"/>
      <c r="CP83" s="334"/>
      <c r="CQ83" s="334"/>
      <c r="CR83" s="334"/>
      <c r="CS83" s="334"/>
      <c r="CT83" s="334"/>
      <c r="CU83" s="334"/>
      <c r="CV83" s="334"/>
      <c r="CW83" s="334"/>
      <c r="CX83" s="334"/>
      <c r="CY83" s="334"/>
      <c r="CZ83" s="334"/>
      <c r="DA83" s="334"/>
      <c r="DB83" s="334"/>
      <c r="DC83" s="334"/>
      <c r="DD83" s="334"/>
      <c r="DE83" s="334"/>
      <c r="DF83" s="335"/>
    </row>
    <row r="84" spans="2:110" ht="6.95" customHeight="1" x14ac:dyDescent="0.15">
      <c r="B84" s="324"/>
      <c r="C84" s="325"/>
      <c r="D84" s="325"/>
      <c r="E84" s="325"/>
      <c r="F84" s="325"/>
      <c r="G84" s="326"/>
      <c r="H84" s="327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32"/>
      <c r="BZ84" s="332"/>
      <c r="CA84" s="332"/>
      <c r="CB84" s="332"/>
      <c r="CC84" s="332"/>
      <c r="CD84" s="332"/>
      <c r="CE84" s="332"/>
      <c r="CF84" s="332"/>
      <c r="CG84" s="332"/>
      <c r="CH84" s="332"/>
      <c r="CI84" s="332"/>
      <c r="CJ84" s="332"/>
      <c r="CK84" s="332"/>
      <c r="CL84" s="332"/>
      <c r="CM84" s="336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20"/>
    </row>
    <row r="85" spans="2:110" ht="6.95" customHeight="1" x14ac:dyDescent="0.15">
      <c r="B85" s="324"/>
      <c r="C85" s="325"/>
      <c r="D85" s="325"/>
      <c r="E85" s="325"/>
      <c r="F85" s="325"/>
      <c r="G85" s="326"/>
      <c r="H85" s="327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32"/>
      <c r="BZ85" s="332"/>
      <c r="CA85" s="332"/>
      <c r="CB85" s="332"/>
      <c r="CC85" s="332"/>
      <c r="CD85" s="332"/>
      <c r="CE85" s="332"/>
      <c r="CF85" s="332"/>
      <c r="CG85" s="332"/>
      <c r="CH85" s="332"/>
      <c r="CI85" s="332"/>
      <c r="CJ85" s="332"/>
      <c r="CK85" s="332"/>
      <c r="CL85" s="332"/>
      <c r="CM85" s="338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40"/>
    </row>
    <row r="86" spans="2:110" ht="6.95" customHeight="1" x14ac:dyDescent="0.15">
      <c r="B86" s="324" t="s">
        <v>84</v>
      </c>
      <c r="C86" s="325"/>
      <c r="D86" s="325"/>
      <c r="E86" s="325"/>
      <c r="F86" s="325"/>
      <c r="G86" s="326"/>
      <c r="H86" s="327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31">
        <f>AK86*AS86+BA86+BI86+BQ86</f>
        <v>0</v>
      </c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3"/>
      <c r="CN86" s="334"/>
      <c r="CO86" s="334"/>
      <c r="CP86" s="334"/>
      <c r="CQ86" s="334"/>
      <c r="CR86" s="334"/>
      <c r="CS86" s="334"/>
      <c r="CT86" s="334"/>
      <c r="CU86" s="334"/>
      <c r="CV86" s="334"/>
      <c r="CW86" s="334"/>
      <c r="CX86" s="334"/>
      <c r="CY86" s="334"/>
      <c r="CZ86" s="334"/>
      <c r="DA86" s="334"/>
      <c r="DB86" s="334"/>
      <c r="DC86" s="334"/>
      <c r="DD86" s="334"/>
      <c r="DE86" s="334"/>
      <c r="DF86" s="335"/>
    </row>
    <row r="87" spans="2:110" ht="6.95" customHeight="1" x14ac:dyDescent="0.15">
      <c r="B87" s="324"/>
      <c r="C87" s="325"/>
      <c r="D87" s="325"/>
      <c r="E87" s="325"/>
      <c r="F87" s="325"/>
      <c r="G87" s="326"/>
      <c r="H87" s="327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32"/>
      <c r="BZ87" s="332"/>
      <c r="CA87" s="332"/>
      <c r="CB87" s="332"/>
      <c r="CC87" s="332"/>
      <c r="CD87" s="332"/>
      <c r="CE87" s="332"/>
      <c r="CF87" s="332"/>
      <c r="CG87" s="332"/>
      <c r="CH87" s="332"/>
      <c r="CI87" s="332"/>
      <c r="CJ87" s="332"/>
      <c r="CK87" s="332"/>
      <c r="CL87" s="332"/>
      <c r="CM87" s="336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20"/>
    </row>
    <row r="88" spans="2:110" ht="6.95" customHeight="1" x14ac:dyDescent="0.15">
      <c r="B88" s="324"/>
      <c r="C88" s="325"/>
      <c r="D88" s="325"/>
      <c r="E88" s="325"/>
      <c r="F88" s="325"/>
      <c r="G88" s="326"/>
      <c r="H88" s="327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32"/>
      <c r="BZ88" s="332"/>
      <c r="CA88" s="332"/>
      <c r="CB88" s="332"/>
      <c r="CC88" s="332"/>
      <c r="CD88" s="332"/>
      <c r="CE88" s="332"/>
      <c r="CF88" s="332"/>
      <c r="CG88" s="332"/>
      <c r="CH88" s="332"/>
      <c r="CI88" s="332"/>
      <c r="CJ88" s="332"/>
      <c r="CK88" s="332"/>
      <c r="CL88" s="332"/>
      <c r="CM88" s="338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340"/>
    </row>
    <row r="89" spans="2:110" ht="6.95" customHeight="1" x14ac:dyDescent="0.15">
      <c r="B89" s="324" t="s">
        <v>85</v>
      </c>
      <c r="C89" s="325"/>
      <c r="D89" s="325"/>
      <c r="E89" s="325"/>
      <c r="F89" s="325"/>
      <c r="G89" s="326"/>
      <c r="H89" s="327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31">
        <f>AK89*AS89+BA89+BI89+BQ89</f>
        <v>0</v>
      </c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3"/>
      <c r="CN89" s="334"/>
      <c r="CO89" s="334"/>
      <c r="CP89" s="334"/>
      <c r="CQ89" s="334"/>
      <c r="CR89" s="334"/>
      <c r="CS89" s="334"/>
      <c r="CT89" s="334"/>
      <c r="CU89" s="334"/>
      <c r="CV89" s="334"/>
      <c r="CW89" s="334"/>
      <c r="CX89" s="334"/>
      <c r="CY89" s="334"/>
      <c r="CZ89" s="334"/>
      <c r="DA89" s="334"/>
      <c r="DB89" s="334"/>
      <c r="DC89" s="334"/>
      <c r="DD89" s="334"/>
      <c r="DE89" s="334"/>
      <c r="DF89" s="335"/>
    </row>
    <row r="90" spans="2:110" ht="6.95" customHeight="1" x14ac:dyDescent="0.15">
      <c r="B90" s="324"/>
      <c r="C90" s="325"/>
      <c r="D90" s="325"/>
      <c r="E90" s="325"/>
      <c r="F90" s="325"/>
      <c r="G90" s="326"/>
      <c r="H90" s="327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32"/>
      <c r="BZ90" s="332"/>
      <c r="CA90" s="332"/>
      <c r="CB90" s="332"/>
      <c r="CC90" s="332"/>
      <c r="CD90" s="332"/>
      <c r="CE90" s="332"/>
      <c r="CF90" s="332"/>
      <c r="CG90" s="332"/>
      <c r="CH90" s="332"/>
      <c r="CI90" s="332"/>
      <c r="CJ90" s="332"/>
      <c r="CK90" s="332"/>
      <c r="CL90" s="332"/>
      <c r="CM90" s="336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20"/>
    </row>
    <row r="91" spans="2:110" ht="6.95" customHeight="1" x14ac:dyDescent="0.15">
      <c r="B91" s="324"/>
      <c r="C91" s="325"/>
      <c r="D91" s="325"/>
      <c r="E91" s="325"/>
      <c r="F91" s="325"/>
      <c r="G91" s="326"/>
      <c r="H91" s="327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32"/>
      <c r="BZ91" s="332"/>
      <c r="CA91" s="332"/>
      <c r="CB91" s="332"/>
      <c r="CC91" s="332"/>
      <c r="CD91" s="332"/>
      <c r="CE91" s="332"/>
      <c r="CF91" s="332"/>
      <c r="CG91" s="332"/>
      <c r="CH91" s="332"/>
      <c r="CI91" s="332"/>
      <c r="CJ91" s="332"/>
      <c r="CK91" s="332"/>
      <c r="CL91" s="332"/>
      <c r="CM91" s="338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340"/>
    </row>
    <row r="92" spans="2:110" ht="6.95" customHeight="1" x14ac:dyDescent="0.15">
      <c r="B92" s="324" t="s">
        <v>86</v>
      </c>
      <c r="C92" s="325"/>
      <c r="D92" s="325"/>
      <c r="E92" s="325"/>
      <c r="F92" s="325"/>
      <c r="G92" s="326"/>
      <c r="H92" s="327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31">
        <f>AK92*AS92+BA92+BI92+BQ92</f>
        <v>0</v>
      </c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3"/>
      <c r="CN92" s="334"/>
      <c r="CO92" s="334"/>
      <c r="CP92" s="334"/>
      <c r="CQ92" s="334"/>
      <c r="CR92" s="334"/>
      <c r="CS92" s="334"/>
      <c r="CT92" s="334"/>
      <c r="CU92" s="334"/>
      <c r="CV92" s="334"/>
      <c r="CW92" s="334"/>
      <c r="CX92" s="334"/>
      <c r="CY92" s="334"/>
      <c r="CZ92" s="334"/>
      <c r="DA92" s="334"/>
      <c r="DB92" s="334"/>
      <c r="DC92" s="334"/>
      <c r="DD92" s="334"/>
      <c r="DE92" s="334"/>
      <c r="DF92" s="335"/>
    </row>
    <row r="93" spans="2:110" ht="6.95" customHeight="1" x14ac:dyDescent="0.15">
      <c r="B93" s="324"/>
      <c r="C93" s="325"/>
      <c r="D93" s="325"/>
      <c r="E93" s="325"/>
      <c r="F93" s="325"/>
      <c r="G93" s="326"/>
      <c r="H93" s="327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32"/>
      <c r="BZ93" s="332"/>
      <c r="CA93" s="332"/>
      <c r="CB93" s="332"/>
      <c r="CC93" s="332"/>
      <c r="CD93" s="332"/>
      <c r="CE93" s="332"/>
      <c r="CF93" s="332"/>
      <c r="CG93" s="332"/>
      <c r="CH93" s="332"/>
      <c r="CI93" s="332"/>
      <c r="CJ93" s="332"/>
      <c r="CK93" s="332"/>
      <c r="CL93" s="332"/>
      <c r="CM93" s="336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20"/>
    </row>
    <row r="94" spans="2:110" ht="6.95" customHeight="1" x14ac:dyDescent="0.15">
      <c r="B94" s="324"/>
      <c r="C94" s="325"/>
      <c r="D94" s="325"/>
      <c r="E94" s="325"/>
      <c r="F94" s="325"/>
      <c r="G94" s="326"/>
      <c r="H94" s="327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32"/>
      <c r="BZ94" s="332"/>
      <c r="CA94" s="332"/>
      <c r="CB94" s="332"/>
      <c r="CC94" s="332"/>
      <c r="CD94" s="332"/>
      <c r="CE94" s="332"/>
      <c r="CF94" s="332"/>
      <c r="CG94" s="332"/>
      <c r="CH94" s="332"/>
      <c r="CI94" s="332"/>
      <c r="CJ94" s="332"/>
      <c r="CK94" s="332"/>
      <c r="CL94" s="332"/>
      <c r="CM94" s="338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340"/>
    </row>
    <row r="95" spans="2:110" ht="6.95" customHeight="1" x14ac:dyDescent="0.15">
      <c r="B95" s="324" t="s">
        <v>87</v>
      </c>
      <c r="C95" s="325"/>
      <c r="D95" s="325"/>
      <c r="E95" s="325"/>
      <c r="F95" s="325"/>
      <c r="G95" s="326"/>
      <c r="H95" s="327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31">
        <f>AK95*AS95+BA95+BI95+BQ95</f>
        <v>0</v>
      </c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3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4"/>
      <c r="DF95" s="335"/>
    </row>
    <row r="96" spans="2:110" ht="6.95" customHeight="1" x14ac:dyDescent="0.15">
      <c r="B96" s="324"/>
      <c r="C96" s="325"/>
      <c r="D96" s="325"/>
      <c r="E96" s="325"/>
      <c r="F96" s="325"/>
      <c r="G96" s="326"/>
      <c r="H96" s="327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32"/>
      <c r="CK96" s="332"/>
      <c r="CL96" s="332"/>
      <c r="CM96" s="336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20"/>
    </row>
    <row r="97" spans="2:110" ht="6.95" customHeight="1" x14ac:dyDescent="0.15">
      <c r="B97" s="324"/>
      <c r="C97" s="325"/>
      <c r="D97" s="325"/>
      <c r="E97" s="325"/>
      <c r="F97" s="325"/>
      <c r="G97" s="326"/>
      <c r="H97" s="327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32"/>
      <c r="CK97" s="332"/>
      <c r="CL97" s="332"/>
      <c r="CM97" s="338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340"/>
    </row>
    <row r="98" spans="2:110" ht="6.95" customHeight="1" x14ac:dyDescent="0.15">
      <c r="B98" s="324" t="s">
        <v>88</v>
      </c>
      <c r="C98" s="325"/>
      <c r="D98" s="325"/>
      <c r="E98" s="325"/>
      <c r="F98" s="325"/>
      <c r="G98" s="326"/>
      <c r="H98" s="327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31">
        <f>AK98*AS98+BA98+BI98+BQ98</f>
        <v>0</v>
      </c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3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4"/>
      <c r="DF98" s="335"/>
    </row>
    <row r="99" spans="2:110" ht="6.95" customHeight="1" x14ac:dyDescent="0.15">
      <c r="B99" s="324"/>
      <c r="C99" s="325"/>
      <c r="D99" s="325"/>
      <c r="E99" s="325"/>
      <c r="F99" s="325"/>
      <c r="G99" s="326"/>
      <c r="H99" s="327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32"/>
      <c r="BZ99" s="332"/>
      <c r="CA99" s="332"/>
      <c r="CB99" s="332"/>
      <c r="CC99" s="332"/>
      <c r="CD99" s="332"/>
      <c r="CE99" s="332"/>
      <c r="CF99" s="332"/>
      <c r="CG99" s="332"/>
      <c r="CH99" s="332"/>
      <c r="CI99" s="332"/>
      <c r="CJ99" s="332"/>
      <c r="CK99" s="332"/>
      <c r="CL99" s="332"/>
      <c r="CM99" s="336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20"/>
    </row>
    <row r="100" spans="2:110" ht="6.95" customHeight="1" x14ac:dyDescent="0.15">
      <c r="B100" s="324"/>
      <c r="C100" s="325"/>
      <c r="D100" s="325"/>
      <c r="E100" s="325"/>
      <c r="F100" s="325"/>
      <c r="G100" s="326"/>
      <c r="H100" s="327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32"/>
      <c r="BZ100" s="332"/>
      <c r="CA100" s="332"/>
      <c r="CB100" s="332"/>
      <c r="CC100" s="332"/>
      <c r="CD100" s="332"/>
      <c r="CE100" s="332"/>
      <c r="CF100" s="332"/>
      <c r="CG100" s="332"/>
      <c r="CH100" s="332"/>
      <c r="CI100" s="332"/>
      <c r="CJ100" s="332"/>
      <c r="CK100" s="332"/>
      <c r="CL100" s="332"/>
      <c r="CM100" s="338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340"/>
    </row>
    <row r="101" spans="2:110" ht="6.95" customHeight="1" x14ac:dyDescent="0.15">
      <c r="B101" s="324" t="s">
        <v>89</v>
      </c>
      <c r="C101" s="325"/>
      <c r="D101" s="325"/>
      <c r="E101" s="325"/>
      <c r="F101" s="325"/>
      <c r="G101" s="326"/>
      <c r="H101" s="327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31">
        <f>AK101*AS101+BA101+BI101+BQ101</f>
        <v>0</v>
      </c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3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4"/>
      <c r="DF101" s="335"/>
    </row>
    <row r="102" spans="2:110" ht="6.95" customHeight="1" x14ac:dyDescent="0.15">
      <c r="B102" s="324"/>
      <c r="C102" s="325"/>
      <c r="D102" s="325"/>
      <c r="E102" s="325"/>
      <c r="F102" s="325"/>
      <c r="G102" s="326"/>
      <c r="H102" s="327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32"/>
      <c r="BZ102" s="332"/>
      <c r="CA102" s="332"/>
      <c r="CB102" s="332"/>
      <c r="CC102" s="332"/>
      <c r="CD102" s="332"/>
      <c r="CE102" s="332"/>
      <c r="CF102" s="332"/>
      <c r="CG102" s="332"/>
      <c r="CH102" s="332"/>
      <c r="CI102" s="332"/>
      <c r="CJ102" s="332"/>
      <c r="CK102" s="332"/>
      <c r="CL102" s="332"/>
      <c r="CM102" s="336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20"/>
    </row>
    <row r="103" spans="2:110" ht="6.95" customHeight="1" x14ac:dyDescent="0.15">
      <c r="B103" s="324"/>
      <c r="C103" s="325"/>
      <c r="D103" s="325"/>
      <c r="E103" s="325"/>
      <c r="F103" s="325"/>
      <c r="G103" s="326"/>
      <c r="H103" s="327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32"/>
      <c r="BZ103" s="332"/>
      <c r="CA103" s="332"/>
      <c r="CB103" s="332"/>
      <c r="CC103" s="332"/>
      <c r="CD103" s="332"/>
      <c r="CE103" s="332"/>
      <c r="CF103" s="332"/>
      <c r="CG103" s="332"/>
      <c r="CH103" s="332"/>
      <c r="CI103" s="332"/>
      <c r="CJ103" s="332"/>
      <c r="CK103" s="332"/>
      <c r="CL103" s="332"/>
      <c r="CM103" s="338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40"/>
    </row>
    <row r="104" spans="2:110" ht="6.95" customHeight="1" x14ac:dyDescent="0.15">
      <c r="B104" s="324" t="s">
        <v>90</v>
      </c>
      <c r="C104" s="325"/>
      <c r="D104" s="325"/>
      <c r="E104" s="325"/>
      <c r="F104" s="325"/>
      <c r="G104" s="326"/>
      <c r="H104" s="327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31">
        <f>AK104*AS104+BA104+BI104+BQ104</f>
        <v>0</v>
      </c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3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4"/>
      <c r="DF104" s="335"/>
    </row>
    <row r="105" spans="2:110" ht="6.95" customHeight="1" x14ac:dyDescent="0.15">
      <c r="B105" s="324"/>
      <c r="C105" s="325"/>
      <c r="D105" s="325"/>
      <c r="E105" s="325"/>
      <c r="F105" s="325"/>
      <c r="G105" s="326"/>
      <c r="H105" s="327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32"/>
      <c r="BZ105" s="332"/>
      <c r="CA105" s="332"/>
      <c r="CB105" s="332"/>
      <c r="CC105" s="332"/>
      <c r="CD105" s="332"/>
      <c r="CE105" s="332"/>
      <c r="CF105" s="332"/>
      <c r="CG105" s="332"/>
      <c r="CH105" s="332"/>
      <c r="CI105" s="332"/>
      <c r="CJ105" s="332"/>
      <c r="CK105" s="332"/>
      <c r="CL105" s="332"/>
      <c r="CM105" s="336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20"/>
    </row>
    <row r="106" spans="2:110" ht="6.95" customHeight="1" x14ac:dyDescent="0.15">
      <c r="B106" s="324"/>
      <c r="C106" s="325"/>
      <c r="D106" s="325"/>
      <c r="E106" s="325"/>
      <c r="F106" s="325"/>
      <c r="G106" s="326"/>
      <c r="H106" s="327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32"/>
      <c r="BZ106" s="332"/>
      <c r="CA106" s="332"/>
      <c r="CB106" s="332"/>
      <c r="CC106" s="332"/>
      <c r="CD106" s="332"/>
      <c r="CE106" s="332"/>
      <c r="CF106" s="332"/>
      <c r="CG106" s="332"/>
      <c r="CH106" s="332"/>
      <c r="CI106" s="332"/>
      <c r="CJ106" s="332"/>
      <c r="CK106" s="332"/>
      <c r="CL106" s="332"/>
      <c r="CM106" s="338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40"/>
    </row>
    <row r="107" spans="2:110" ht="6.95" customHeight="1" x14ac:dyDescent="0.15">
      <c r="B107" s="324" t="s">
        <v>91</v>
      </c>
      <c r="C107" s="325"/>
      <c r="D107" s="325"/>
      <c r="E107" s="325"/>
      <c r="F107" s="325"/>
      <c r="G107" s="326"/>
      <c r="H107" s="327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31">
        <f>AK107*AS107+BA107+BI107+BQ107</f>
        <v>0</v>
      </c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3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4"/>
      <c r="DF107" s="335"/>
    </row>
    <row r="108" spans="2:110" ht="6.95" customHeight="1" x14ac:dyDescent="0.15">
      <c r="B108" s="324"/>
      <c r="C108" s="325"/>
      <c r="D108" s="325"/>
      <c r="E108" s="325"/>
      <c r="F108" s="325"/>
      <c r="G108" s="326"/>
      <c r="H108" s="327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32"/>
      <c r="BZ108" s="332"/>
      <c r="CA108" s="332"/>
      <c r="CB108" s="332"/>
      <c r="CC108" s="332"/>
      <c r="CD108" s="332"/>
      <c r="CE108" s="332"/>
      <c r="CF108" s="332"/>
      <c r="CG108" s="332"/>
      <c r="CH108" s="332"/>
      <c r="CI108" s="332"/>
      <c r="CJ108" s="332"/>
      <c r="CK108" s="332"/>
      <c r="CL108" s="332"/>
      <c r="CM108" s="336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20"/>
    </row>
    <row r="109" spans="2:110" ht="6.95" customHeight="1" x14ac:dyDescent="0.15">
      <c r="B109" s="324"/>
      <c r="C109" s="325"/>
      <c r="D109" s="325"/>
      <c r="E109" s="325"/>
      <c r="F109" s="325"/>
      <c r="G109" s="326"/>
      <c r="H109" s="327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32"/>
      <c r="BZ109" s="332"/>
      <c r="CA109" s="332"/>
      <c r="CB109" s="332"/>
      <c r="CC109" s="332"/>
      <c r="CD109" s="332"/>
      <c r="CE109" s="332"/>
      <c r="CF109" s="332"/>
      <c r="CG109" s="332"/>
      <c r="CH109" s="332"/>
      <c r="CI109" s="332"/>
      <c r="CJ109" s="332"/>
      <c r="CK109" s="332"/>
      <c r="CL109" s="332"/>
      <c r="CM109" s="338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340"/>
    </row>
    <row r="110" spans="2:110" ht="6.95" customHeight="1" x14ac:dyDescent="0.15">
      <c r="B110" s="324" t="s">
        <v>92</v>
      </c>
      <c r="C110" s="325"/>
      <c r="D110" s="325"/>
      <c r="E110" s="325"/>
      <c r="F110" s="325"/>
      <c r="G110" s="326"/>
      <c r="H110" s="327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31">
        <f>AK110*AS110+BA110+BI110+BQ110</f>
        <v>0</v>
      </c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3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5"/>
    </row>
    <row r="111" spans="2:110" ht="6.95" customHeight="1" x14ac:dyDescent="0.15">
      <c r="B111" s="324"/>
      <c r="C111" s="325"/>
      <c r="D111" s="325"/>
      <c r="E111" s="325"/>
      <c r="F111" s="325"/>
      <c r="G111" s="326"/>
      <c r="H111" s="327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32"/>
      <c r="BZ111" s="332"/>
      <c r="CA111" s="332"/>
      <c r="CB111" s="332"/>
      <c r="CC111" s="332"/>
      <c r="CD111" s="332"/>
      <c r="CE111" s="332"/>
      <c r="CF111" s="332"/>
      <c r="CG111" s="332"/>
      <c r="CH111" s="332"/>
      <c r="CI111" s="332"/>
      <c r="CJ111" s="332"/>
      <c r="CK111" s="332"/>
      <c r="CL111" s="332"/>
      <c r="CM111" s="336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20"/>
    </row>
    <row r="112" spans="2:110" ht="6.95" customHeight="1" x14ac:dyDescent="0.15">
      <c r="B112" s="324"/>
      <c r="C112" s="325"/>
      <c r="D112" s="325"/>
      <c r="E112" s="325"/>
      <c r="F112" s="325"/>
      <c r="G112" s="326"/>
      <c r="H112" s="327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32"/>
      <c r="BZ112" s="332"/>
      <c r="CA112" s="332"/>
      <c r="CB112" s="332"/>
      <c r="CC112" s="332"/>
      <c r="CD112" s="332"/>
      <c r="CE112" s="332"/>
      <c r="CF112" s="332"/>
      <c r="CG112" s="332"/>
      <c r="CH112" s="332"/>
      <c r="CI112" s="332"/>
      <c r="CJ112" s="332"/>
      <c r="CK112" s="332"/>
      <c r="CL112" s="332"/>
      <c r="CM112" s="338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340"/>
    </row>
    <row r="113" spans="2:110" ht="6.95" customHeight="1" x14ac:dyDescent="0.15">
      <c r="B113" s="324" t="s">
        <v>93</v>
      </c>
      <c r="C113" s="325"/>
      <c r="D113" s="325"/>
      <c r="E113" s="325"/>
      <c r="F113" s="325"/>
      <c r="G113" s="326"/>
      <c r="H113" s="327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31">
        <f>AK113*AS113+BA113+BI113+BQ113</f>
        <v>0</v>
      </c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3"/>
      <c r="CN113" s="334"/>
      <c r="CO113" s="334"/>
      <c r="CP113" s="334"/>
      <c r="CQ113" s="334"/>
      <c r="CR113" s="334"/>
      <c r="CS113" s="334"/>
      <c r="CT113" s="334"/>
      <c r="CU113" s="334"/>
      <c r="CV113" s="334"/>
      <c r="CW113" s="334"/>
      <c r="CX113" s="334"/>
      <c r="CY113" s="334"/>
      <c r="CZ113" s="334"/>
      <c r="DA113" s="334"/>
      <c r="DB113" s="334"/>
      <c r="DC113" s="334"/>
      <c r="DD113" s="334"/>
      <c r="DE113" s="334"/>
      <c r="DF113" s="335"/>
    </row>
    <row r="114" spans="2:110" ht="6.95" customHeight="1" x14ac:dyDescent="0.15">
      <c r="B114" s="324"/>
      <c r="C114" s="325"/>
      <c r="D114" s="325"/>
      <c r="E114" s="325"/>
      <c r="F114" s="325"/>
      <c r="G114" s="326"/>
      <c r="H114" s="327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32"/>
      <c r="BZ114" s="332"/>
      <c r="CA114" s="332"/>
      <c r="CB114" s="332"/>
      <c r="CC114" s="332"/>
      <c r="CD114" s="332"/>
      <c r="CE114" s="332"/>
      <c r="CF114" s="332"/>
      <c r="CG114" s="332"/>
      <c r="CH114" s="332"/>
      <c r="CI114" s="332"/>
      <c r="CJ114" s="332"/>
      <c r="CK114" s="332"/>
      <c r="CL114" s="332"/>
      <c r="CM114" s="336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20"/>
    </row>
    <row r="115" spans="2:110" ht="6.95" customHeight="1" x14ac:dyDescent="0.15">
      <c r="B115" s="324"/>
      <c r="C115" s="325"/>
      <c r="D115" s="325"/>
      <c r="E115" s="325"/>
      <c r="F115" s="325"/>
      <c r="G115" s="326"/>
      <c r="H115" s="327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32"/>
      <c r="BZ115" s="332"/>
      <c r="CA115" s="332"/>
      <c r="CB115" s="332"/>
      <c r="CC115" s="332"/>
      <c r="CD115" s="332"/>
      <c r="CE115" s="332"/>
      <c r="CF115" s="332"/>
      <c r="CG115" s="332"/>
      <c r="CH115" s="332"/>
      <c r="CI115" s="332"/>
      <c r="CJ115" s="332"/>
      <c r="CK115" s="332"/>
      <c r="CL115" s="332"/>
      <c r="CM115" s="338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39"/>
      <c r="DF115" s="340"/>
    </row>
    <row r="116" spans="2:110" ht="6.95" customHeight="1" x14ac:dyDescent="0.15">
      <c r="B116" s="324" t="s">
        <v>94</v>
      </c>
      <c r="C116" s="325"/>
      <c r="D116" s="325"/>
      <c r="E116" s="325"/>
      <c r="F116" s="325"/>
      <c r="G116" s="326"/>
      <c r="H116" s="327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31">
        <f>AK116*AS116+BA116+BI116+BQ116</f>
        <v>0</v>
      </c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3"/>
      <c r="CN116" s="334"/>
      <c r="CO116" s="334"/>
      <c r="CP116" s="334"/>
      <c r="CQ116" s="334"/>
      <c r="CR116" s="334"/>
      <c r="CS116" s="334"/>
      <c r="CT116" s="334"/>
      <c r="CU116" s="334"/>
      <c r="CV116" s="334"/>
      <c r="CW116" s="334"/>
      <c r="CX116" s="334"/>
      <c r="CY116" s="334"/>
      <c r="CZ116" s="334"/>
      <c r="DA116" s="334"/>
      <c r="DB116" s="334"/>
      <c r="DC116" s="334"/>
      <c r="DD116" s="334"/>
      <c r="DE116" s="334"/>
      <c r="DF116" s="335"/>
    </row>
    <row r="117" spans="2:110" ht="6.95" customHeight="1" x14ac:dyDescent="0.15">
      <c r="B117" s="324"/>
      <c r="C117" s="325"/>
      <c r="D117" s="325"/>
      <c r="E117" s="325"/>
      <c r="F117" s="325"/>
      <c r="G117" s="326"/>
      <c r="H117" s="327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32"/>
      <c r="BZ117" s="332"/>
      <c r="CA117" s="332"/>
      <c r="CB117" s="332"/>
      <c r="CC117" s="332"/>
      <c r="CD117" s="332"/>
      <c r="CE117" s="332"/>
      <c r="CF117" s="332"/>
      <c r="CG117" s="332"/>
      <c r="CH117" s="332"/>
      <c r="CI117" s="332"/>
      <c r="CJ117" s="332"/>
      <c r="CK117" s="332"/>
      <c r="CL117" s="332"/>
      <c r="CM117" s="336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20"/>
    </row>
    <row r="118" spans="2:110" ht="6.95" customHeight="1" x14ac:dyDescent="0.15">
      <c r="B118" s="324"/>
      <c r="C118" s="325"/>
      <c r="D118" s="325"/>
      <c r="E118" s="325"/>
      <c r="F118" s="325"/>
      <c r="G118" s="326"/>
      <c r="H118" s="327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32"/>
      <c r="BZ118" s="332"/>
      <c r="CA118" s="332"/>
      <c r="CB118" s="332"/>
      <c r="CC118" s="332"/>
      <c r="CD118" s="332"/>
      <c r="CE118" s="332"/>
      <c r="CF118" s="332"/>
      <c r="CG118" s="332"/>
      <c r="CH118" s="332"/>
      <c r="CI118" s="332"/>
      <c r="CJ118" s="332"/>
      <c r="CK118" s="332"/>
      <c r="CL118" s="332"/>
      <c r="CM118" s="338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39"/>
      <c r="DF118" s="340"/>
    </row>
    <row r="119" spans="2:110" ht="6.95" customHeight="1" x14ac:dyDescent="0.15">
      <c r="B119" s="324" t="s">
        <v>95</v>
      </c>
      <c r="C119" s="325"/>
      <c r="D119" s="325"/>
      <c r="E119" s="325"/>
      <c r="F119" s="325"/>
      <c r="G119" s="326"/>
      <c r="H119" s="327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31">
        <f>AK119*AS119+BA119+BI119+BQ119</f>
        <v>0</v>
      </c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3"/>
      <c r="CN119" s="334"/>
      <c r="CO119" s="334"/>
      <c r="CP119" s="334"/>
      <c r="CQ119" s="334"/>
      <c r="CR119" s="334"/>
      <c r="CS119" s="334"/>
      <c r="CT119" s="334"/>
      <c r="CU119" s="334"/>
      <c r="CV119" s="334"/>
      <c r="CW119" s="334"/>
      <c r="CX119" s="334"/>
      <c r="CY119" s="334"/>
      <c r="CZ119" s="334"/>
      <c r="DA119" s="334"/>
      <c r="DB119" s="334"/>
      <c r="DC119" s="334"/>
      <c r="DD119" s="334"/>
      <c r="DE119" s="334"/>
      <c r="DF119" s="335"/>
    </row>
    <row r="120" spans="2:110" ht="6.95" customHeight="1" x14ac:dyDescent="0.15">
      <c r="B120" s="324"/>
      <c r="C120" s="325"/>
      <c r="D120" s="325"/>
      <c r="E120" s="325"/>
      <c r="F120" s="325"/>
      <c r="G120" s="326"/>
      <c r="H120" s="327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32"/>
      <c r="BZ120" s="332"/>
      <c r="CA120" s="332"/>
      <c r="CB120" s="332"/>
      <c r="CC120" s="332"/>
      <c r="CD120" s="332"/>
      <c r="CE120" s="332"/>
      <c r="CF120" s="332"/>
      <c r="CG120" s="332"/>
      <c r="CH120" s="332"/>
      <c r="CI120" s="332"/>
      <c r="CJ120" s="332"/>
      <c r="CK120" s="332"/>
      <c r="CL120" s="332"/>
      <c r="CM120" s="336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20"/>
    </row>
    <row r="121" spans="2:110" ht="6.95" customHeight="1" x14ac:dyDescent="0.15">
      <c r="B121" s="324"/>
      <c r="C121" s="325"/>
      <c r="D121" s="325"/>
      <c r="E121" s="325"/>
      <c r="F121" s="325"/>
      <c r="G121" s="326"/>
      <c r="H121" s="327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32"/>
      <c r="BZ121" s="332"/>
      <c r="CA121" s="332"/>
      <c r="CB121" s="332"/>
      <c r="CC121" s="332"/>
      <c r="CD121" s="332"/>
      <c r="CE121" s="332"/>
      <c r="CF121" s="332"/>
      <c r="CG121" s="332"/>
      <c r="CH121" s="332"/>
      <c r="CI121" s="332"/>
      <c r="CJ121" s="332"/>
      <c r="CK121" s="332"/>
      <c r="CL121" s="332"/>
      <c r="CM121" s="338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39"/>
      <c r="DF121" s="340"/>
    </row>
    <row r="122" spans="2:110" ht="6.95" customHeight="1" x14ac:dyDescent="0.15">
      <c r="B122" s="324" t="s">
        <v>148</v>
      </c>
      <c r="C122" s="325"/>
      <c r="D122" s="325"/>
      <c r="E122" s="325"/>
      <c r="F122" s="325"/>
      <c r="G122" s="326"/>
      <c r="H122" s="327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31">
        <f>AK122*AS122+BA122+BI122+BQ122</f>
        <v>0</v>
      </c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3"/>
      <c r="CN122" s="334"/>
      <c r="CO122" s="334"/>
      <c r="CP122" s="334"/>
      <c r="CQ122" s="334"/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334"/>
      <c r="DC122" s="334"/>
      <c r="DD122" s="334"/>
      <c r="DE122" s="334"/>
      <c r="DF122" s="335"/>
    </row>
    <row r="123" spans="2:110" ht="6.95" customHeight="1" x14ac:dyDescent="0.15">
      <c r="B123" s="324"/>
      <c r="C123" s="325"/>
      <c r="D123" s="325"/>
      <c r="E123" s="325"/>
      <c r="F123" s="325"/>
      <c r="G123" s="326"/>
      <c r="H123" s="327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32"/>
      <c r="BZ123" s="332"/>
      <c r="CA123" s="332"/>
      <c r="CB123" s="332"/>
      <c r="CC123" s="332"/>
      <c r="CD123" s="332"/>
      <c r="CE123" s="332"/>
      <c r="CF123" s="332"/>
      <c r="CG123" s="332"/>
      <c r="CH123" s="332"/>
      <c r="CI123" s="332"/>
      <c r="CJ123" s="332"/>
      <c r="CK123" s="332"/>
      <c r="CL123" s="332"/>
      <c r="CM123" s="336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20"/>
    </row>
    <row r="124" spans="2:110" ht="6.95" customHeight="1" x14ac:dyDescent="0.15">
      <c r="B124" s="324"/>
      <c r="C124" s="325"/>
      <c r="D124" s="325"/>
      <c r="E124" s="325"/>
      <c r="F124" s="325"/>
      <c r="G124" s="326"/>
      <c r="H124" s="329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2"/>
      <c r="BZ124" s="332"/>
      <c r="CA124" s="332"/>
      <c r="CB124" s="332"/>
      <c r="CC124" s="332"/>
      <c r="CD124" s="332"/>
      <c r="CE124" s="332"/>
      <c r="CF124" s="332"/>
      <c r="CG124" s="332"/>
      <c r="CH124" s="332"/>
      <c r="CI124" s="332"/>
      <c r="CJ124" s="332"/>
      <c r="CK124" s="332"/>
      <c r="CL124" s="332"/>
      <c r="CM124" s="337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3"/>
    </row>
    <row r="125" spans="2:110" ht="6.95" customHeight="1" x14ac:dyDescent="0.15">
      <c r="B125" s="290" t="s">
        <v>10</v>
      </c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5">
        <f>SUM(AK32:AR124)</f>
        <v>0</v>
      </c>
      <c r="AL125" s="296"/>
      <c r="AM125" s="296"/>
      <c r="AN125" s="296"/>
      <c r="AO125" s="296"/>
      <c r="AP125" s="296"/>
      <c r="AQ125" s="296"/>
      <c r="AR125" s="297"/>
      <c r="AS125" s="295"/>
      <c r="AT125" s="296"/>
      <c r="AU125" s="296"/>
      <c r="AV125" s="296"/>
      <c r="AW125" s="296"/>
      <c r="AX125" s="296"/>
      <c r="AY125" s="296"/>
      <c r="AZ125" s="303"/>
      <c r="BA125" s="306">
        <f>SUM(BA32:BH124)</f>
        <v>0</v>
      </c>
      <c r="BB125" s="296"/>
      <c r="BC125" s="296"/>
      <c r="BD125" s="296"/>
      <c r="BE125" s="296"/>
      <c r="BF125" s="296"/>
      <c r="BG125" s="296"/>
      <c r="BH125" s="297"/>
      <c r="BI125" s="295">
        <f>SUM(BI32:BP124)</f>
        <v>0</v>
      </c>
      <c r="BJ125" s="296"/>
      <c r="BK125" s="296"/>
      <c r="BL125" s="296"/>
      <c r="BM125" s="296"/>
      <c r="BN125" s="296"/>
      <c r="BO125" s="296"/>
      <c r="BP125" s="303"/>
      <c r="BQ125" s="306">
        <f>SUM(BQ32:BX124)</f>
        <v>0</v>
      </c>
      <c r="BR125" s="296"/>
      <c r="BS125" s="296"/>
      <c r="BT125" s="296"/>
      <c r="BU125" s="296"/>
      <c r="BV125" s="296"/>
      <c r="BW125" s="296"/>
      <c r="BX125" s="303"/>
      <c r="BY125" s="309">
        <f>SUM(BY32:CL124)</f>
        <v>0</v>
      </c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10"/>
      <c r="CM125" s="315"/>
      <c r="CN125" s="316"/>
      <c r="CO125" s="316"/>
      <c r="CP125" s="316"/>
      <c r="CQ125" s="316"/>
      <c r="CR125" s="316"/>
      <c r="CS125" s="316"/>
      <c r="CT125" s="316"/>
      <c r="CU125" s="316"/>
      <c r="CV125" s="316"/>
      <c r="CW125" s="316"/>
      <c r="CX125" s="316"/>
      <c r="CY125" s="316"/>
      <c r="CZ125" s="316"/>
      <c r="DA125" s="316"/>
      <c r="DB125" s="316"/>
      <c r="DC125" s="316"/>
      <c r="DD125" s="316"/>
      <c r="DE125" s="316"/>
      <c r="DF125" s="317"/>
    </row>
    <row r="126" spans="2:110" ht="6.95" customHeight="1" x14ac:dyDescent="0.15">
      <c r="B126" s="292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298"/>
      <c r="AL126" s="107"/>
      <c r="AM126" s="107"/>
      <c r="AN126" s="107"/>
      <c r="AO126" s="107"/>
      <c r="AP126" s="107"/>
      <c r="AQ126" s="107"/>
      <c r="AR126" s="299"/>
      <c r="AS126" s="298"/>
      <c r="AT126" s="107"/>
      <c r="AU126" s="107"/>
      <c r="AV126" s="107"/>
      <c r="AW126" s="107"/>
      <c r="AX126" s="107"/>
      <c r="AY126" s="107"/>
      <c r="AZ126" s="304"/>
      <c r="BA126" s="307"/>
      <c r="BB126" s="107"/>
      <c r="BC126" s="107"/>
      <c r="BD126" s="107"/>
      <c r="BE126" s="107"/>
      <c r="BF126" s="107"/>
      <c r="BG126" s="107"/>
      <c r="BH126" s="299"/>
      <c r="BI126" s="298"/>
      <c r="BJ126" s="107"/>
      <c r="BK126" s="107"/>
      <c r="BL126" s="107"/>
      <c r="BM126" s="107"/>
      <c r="BN126" s="107"/>
      <c r="BO126" s="107"/>
      <c r="BP126" s="304"/>
      <c r="BQ126" s="307"/>
      <c r="BR126" s="107"/>
      <c r="BS126" s="107"/>
      <c r="BT126" s="107"/>
      <c r="BU126" s="107"/>
      <c r="BV126" s="107"/>
      <c r="BW126" s="107"/>
      <c r="BX126" s="304"/>
      <c r="BY126" s="311"/>
      <c r="BZ126" s="311"/>
      <c r="CA126" s="311"/>
      <c r="CB126" s="311"/>
      <c r="CC126" s="311"/>
      <c r="CD126" s="311"/>
      <c r="CE126" s="311"/>
      <c r="CF126" s="311"/>
      <c r="CG126" s="311"/>
      <c r="CH126" s="311"/>
      <c r="CI126" s="311"/>
      <c r="CJ126" s="311"/>
      <c r="CK126" s="311"/>
      <c r="CL126" s="312"/>
      <c r="CM126" s="318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20"/>
    </row>
    <row r="127" spans="2:110" ht="6.95" customHeight="1" x14ac:dyDescent="0.15">
      <c r="B127" s="292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298"/>
      <c r="AL127" s="107"/>
      <c r="AM127" s="107"/>
      <c r="AN127" s="107"/>
      <c r="AO127" s="107"/>
      <c r="AP127" s="107"/>
      <c r="AQ127" s="107"/>
      <c r="AR127" s="299"/>
      <c r="AS127" s="298"/>
      <c r="AT127" s="107"/>
      <c r="AU127" s="107"/>
      <c r="AV127" s="107"/>
      <c r="AW127" s="107"/>
      <c r="AX127" s="107"/>
      <c r="AY127" s="107"/>
      <c r="AZ127" s="304"/>
      <c r="BA127" s="307"/>
      <c r="BB127" s="107"/>
      <c r="BC127" s="107"/>
      <c r="BD127" s="107"/>
      <c r="BE127" s="107"/>
      <c r="BF127" s="107"/>
      <c r="BG127" s="107"/>
      <c r="BH127" s="299"/>
      <c r="BI127" s="298"/>
      <c r="BJ127" s="107"/>
      <c r="BK127" s="107"/>
      <c r="BL127" s="107"/>
      <c r="BM127" s="107"/>
      <c r="BN127" s="107"/>
      <c r="BO127" s="107"/>
      <c r="BP127" s="304"/>
      <c r="BQ127" s="307"/>
      <c r="BR127" s="107"/>
      <c r="BS127" s="107"/>
      <c r="BT127" s="107"/>
      <c r="BU127" s="107"/>
      <c r="BV127" s="107"/>
      <c r="BW127" s="107"/>
      <c r="BX127" s="304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2"/>
      <c r="CM127" s="318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20"/>
    </row>
    <row r="128" spans="2:110" ht="6.95" customHeight="1" x14ac:dyDescent="0.15">
      <c r="B128" s="293"/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300"/>
      <c r="AL128" s="301"/>
      <c r="AM128" s="301"/>
      <c r="AN128" s="301"/>
      <c r="AO128" s="301"/>
      <c r="AP128" s="301"/>
      <c r="AQ128" s="301"/>
      <c r="AR128" s="302"/>
      <c r="AS128" s="300"/>
      <c r="AT128" s="301"/>
      <c r="AU128" s="301"/>
      <c r="AV128" s="301"/>
      <c r="AW128" s="301"/>
      <c r="AX128" s="301"/>
      <c r="AY128" s="301"/>
      <c r="AZ128" s="305"/>
      <c r="BA128" s="308"/>
      <c r="BB128" s="301"/>
      <c r="BC128" s="301"/>
      <c r="BD128" s="301"/>
      <c r="BE128" s="301"/>
      <c r="BF128" s="301"/>
      <c r="BG128" s="301"/>
      <c r="BH128" s="302"/>
      <c r="BI128" s="300"/>
      <c r="BJ128" s="301"/>
      <c r="BK128" s="301"/>
      <c r="BL128" s="301"/>
      <c r="BM128" s="301"/>
      <c r="BN128" s="301"/>
      <c r="BO128" s="301"/>
      <c r="BP128" s="305"/>
      <c r="BQ128" s="308"/>
      <c r="BR128" s="301"/>
      <c r="BS128" s="301"/>
      <c r="BT128" s="301"/>
      <c r="BU128" s="301"/>
      <c r="BV128" s="301"/>
      <c r="BW128" s="301"/>
      <c r="BX128" s="305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4"/>
      <c r="CM128" s="321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3"/>
    </row>
  </sheetData>
  <mergeCells count="313">
    <mergeCell ref="AN1:BJ3"/>
    <mergeCell ref="BT2:DF3"/>
    <mergeCell ref="C4:AF7"/>
    <mergeCell ref="D12:S13"/>
    <mergeCell ref="C16:O20"/>
    <mergeCell ref="P16:AF20"/>
    <mergeCell ref="DB22:DD24"/>
    <mergeCell ref="C24:E25"/>
    <mergeCell ref="F24:G25"/>
    <mergeCell ref="H24:I25"/>
    <mergeCell ref="J24:K25"/>
    <mergeCell ref="L24:M25"/>
    <mergeCell ref="N24:O25"/>
    <mergeCell ref="P24:Q25"/>
    <mergeCell ref="R24:V25"/>
    <mergeCell ref="A1:F3"/>
    <mergeCell ref="D27:S28"/>
    <mergeCell ref="B29:G31"/>
    <mergeCell ref="H29:AJ31"/>
    <mergeCell ref="AK29:AR31"/>
    <mergeCell ref="AS29:AZ31"/>
    <mergeCell ref="BA29:BH31"/>
    <mergeCell ref="BI29:BP31"/>
    <mergeCell ref="BQ29:BX31"/>
    <mergeCell ref="BY29:CL31"/>
    <mergeCell ref="CM29:DF31"/>
    <mergeCell ref="B32:G34"/>
    <mergeCell ref="H32:AJ34"/>
    <mergeCell ref="AK32:AR34"/>
    <mergeCell ref="AS32:AZ34"/>
    <mergeCell ref="BA32:BH34"/>
    <mergeCell ref="BI32:BP34"/>
    <mergeCell ref="BQ32:BX34"/>
    <mergeCell ref="BY32:CL34"/>
    <mergeCell ref="CM32:DF34"/>
    <mergeCell ref="B35:G37"/>
    <mergeCell ref="H35:AJ37"/>
    <mergeCell ref="AK35:AR37"/>
    <mergeCell ref="AS35:AZ37"/>
    <mergeCell ref="BA35:BH37"/>
    <mergeCell ref="BI35:BP37"/>
    <mergeCell ref="BQ35:BX37"/>
    <mergeCell ref="BY35:CL37"/>
    <mergeCell ref="CM35:DF37"/>
    <mergeCell ref="B38:G40"/>
    <mergeCell ref="H38:AJ40"/>
    <mergeCell ref="AK38:AR40"/>
    <mergeCell ref="AS38:AZ40"/>
    <mergeCell ref="BA38:BH40"/>
    <mergeCell ref="BI38:BP40"/>
    <mergeCell ref="BQ38:BX40"/>
    <mergeCell ref="BY38:CL40"/>
    <mergeCell ref="CM38:DF40"/>
    <mergeCell ref="B41:G43"/>
    <mergeCell ref="H41:AJ43"/>
    <mergeCell ref="AK41:AR43"/>
    <mergeCell ref="AS41:AZ43"/>
    <mergeCell ref="BA41:BH43"/>
    <mergeCell ref="BI41:BP43"/>
    <mergeCell ref="BQ41:BX43"/>
    <mergeCell ref="BY41:CL43"/>
    <mergeCell ref="CM41:DF43"/>
    <mergeCell ref="B44:G46"/>
    <mergeCell ref="H44:AJ46"/>
    <mergeCell ref="AK44:AR46"/>
    <mergeCell ref="AS44:AZ46"/>
    <mergeCell ref="BA44:BH46"/>
    <mergeCell ref="BI44:BP46"/>
    <mergeCell ref="BQ44:BX46"/>
    <mergeCell ref="BY44:CL46"/>
    <mergeCell ref="CM44:DF46"/>
    <mergeCell ref="B47:G49"/>
    <mergeCell ref="H47:AJ49"/>
    <mergeCell ref="AK47:AR49"/>
    <mergeCell ref="AS47:AZ49"/>
    <mergeCell ref="BA47:BH49"/>
    <mergeCell ref="BI47:BP49"/>
    <mergeCell ref="BQ47:BX49"/>
    <mergeCell ref="BY47:CL49"/>
    <mergeCell ref="CM47:DF49"/>
    <mergeCell ref="B50:G52"/>
    <mergeCell ref="H50:AJ52"/>
    <mergeCell ref="AK50:AR52"/>
    <mergeCell ref="AS50:AZ52"/>
    <mergeCell ref="BA50:BH52"/>
    <mergeCell ref="BI50:BP52"/>
    <mergeCell ref="BQ50:BX52"/>
    <mergeCell ref="BY50:CL52"/>
    <mergeCell ref="CM50:DF52"/>
    <mergeCell ref="B53:G55"/>
    <mergeCell ref="H53:AJ55"/>
    <mergeCell ref="AK53:AR55"/>
    <mergeCell ref="AS53:AZ55"/>
    <mergeCell ref="BA53:BH55"/>
    <mergeCell ref="BI53:BP55"/>
    <mergeCell ref="BQ53:BX55"/>
    <mergeCell ref="BY53:CL55"/>
    <mergeCell ref="CM53:DF55"/>
    <mergeCell ref="B56:G58"/>
    <mergeCell ref="H56:AJ58"/>
    <mergeCell ref="AK56:AR58"/>
    <mergeCell ref="AS56:AZ58"/>
    <mergeCell ref="BA56:BH58"/>
    <mergeCell ref="BI56:BP58"/>
    <mergeCell ref="BQ56:BX58"/>
    <mergeCell ref="BY56:CL58"/>
    <mergeCell ref="CM56:DF58"/>
    <mergeCell ref="B59:G61"/>
    <mergeCell ref="H59:AJ61"/>
    <mergeCell ref="AK59:AR61"/>
    <mergeCell ref="AS59:AZ61"/>
    <mergeCell ref="BA59:BH61"/>
    <mergeCell ref="BI59:BP61"/>
    <mergeCell ref="BQ59:BX61"/>
    <mergeCell ref="BY59:CL61"/>
    <mergeCell ref="CM59:DF61"/>
    <mergeCell ref="B62:G64"/>
    <mergeCell ref="H62:AJ64"/>
    <mergeCell ref="AK62:AR64"/>
    <mergeCell ref="AS62:AZ64"/>
    <mergeCell ref="BA62:BH64"/>
    <mergeCell ref="BI62:BP64"/>
    <mergeCell ref="BQ62:BX64"/>
    <mergeCell ref="BY62:CL64"/>
    <mergeCell ref="CM62:DF64"/>
    <mergeCell ref="B65:G67"/>
    <mergeCell ref="H65:AJ67"/>
    <mergeCell ref="AK65:AR67"/>
    <mergeCell ref="AS65:AZ67"/>
    <mergeCell ref="BA65:BH67"/>
    <mergeCell ref="BI65:BP67"/>
    <mergeCell ref="BQ65:BX67"/>
    <mergeCell ref="BY65:CL67"/>
    <mergeCell ref="CM65:DF67"/>
    <mergeCell ref="B68:G70"/>
    <mergeCell ref="H68:AJ70"/>
    <mergeCell ref="AK68:AR70"/>
    <mergeCell ref="AS68:AZ70"/>
    <mergeCell ref="BA68:BH70"/>
    <mergeCell ref="BI68:BP70"/>
    <mergeCell ref="BQ68:BX70"/>
    <mergeCell ref="BY68:CL70"/>
    <mergeCell ref="CM68:DF70"/>
    <mergeCell ref="B71:G73"/>
    <mergeCell ref="H71:AJ73"/>
    <mergeCell ref="AK71:AR73"/>
    <mergeCell ref="AS71:AZ73"/>
    <mergeCell ref="BA71:BH73"/>
    <mergeCell ref="BI71:BP73"/>
    <mergeCell ref="BQ71:BX73"/>
    <mergeCell ref="BY71:CL73"/>
    <mergeCell ref="CM71:DF73"/>
    <mergeCell ref="B74:G76"/>
    <mergeCell ref="H74:AJ76"/>
    <mergeCell ref="AK74:AR76"/>
    <mergeCell ref="AS74:AZ76"/>
    <mergeCell ref="BA74:BH76"/>
    <mergeCell ref="BI74:BP76"/>
    <mergeCell ref="BQ74:BX76"/>
    <mergeCell ref="BY74:CL76"/>
    <mergeCell ref="CM74:DF76"/>
    <mergeCell ref="B77:G79"/>
    <mergeCell ref="H77:AJ79"/>
    <mergeCell ref="AK77:AR79"/>
    <mergeCell ref="AS77:AZ79"/>
    <mergeCell ref="BA77:BH79"/>
    <mergeCell ref="BI77:BP79"/>
    <mergeCell ref="BQ77:BX79"/>
    <mergeCell ref="BY77:CL79"/>
    <mergeCell ref="CM77:DF79"/>
    <mergeCell ref="B80:G82"/>
    <mergeCell ref="H80:AJ82"/>
    <mergeCell ref="AK80:AR82"/>
    <mergeCell ref="AS80:AZ82"/>
    <mergeCell ref="BA80:BH82"/>
    <mergeCell ref="BI80:BP82"/>
    <mergeCell ref="BQ80:BX82"/>
    <mergeCell ref="BY80:CL82"/>
    <mergeCell ref="CM80:DF82"/>
    <mergeCell ref="B83:G85"/>
    <mergeCell ref="H83:AJ85"/>
    <mergeCell ref="AK83:AR85"/>
    <mergeCell ref="AS83:AZ85"/>
    <mergeCell ref="BA83:BH85"/>
    <mergeCell ref="BI83:BP85"/>
    <mergeCell ref="BQ83:BX85"/>
    <mergeCell ref="BY83:CL85"/>
    <mergeCell ref="CM83:DF85"/>
    <mergeCell ref="B86:G88"/>
    <mergeCell ref="H86:AJ88"/>
    <mergeCell ref="AK86:AR88"/>
    <mergeCell ref="AS86:AZ88"/>
    <mergeCell ref="BA86:BH88"/>
    <mergeCell ref="BI86:BP88"/>
    <mergeCell ref="BQ86:BX88"/>
    <mergeCell ref="BY86:CL88"/>
    <mergeCell ref="CM86:DF88"/>
    <mergeCell ref="B89:G91"/>
    <mergeCell ref="H89:AJ91"/>
    <mergeCell ref="AK89:AR91"/>
    <mergeCell ref="AS89:AZ91"/>
    <mergeCell ref="BA89:BH91"/>
    <mergeCell ref="BI89:BP91"/>
    <mergeCell ref="BQ89:BX91"/>
    <mergeCell ref="BY89:CL91"/>
    <mergeCell ref="CM89:DF91"/>
    <mergeCell ref="B92:G94"/>
    <mergeCell ref="H92:AJ94"/>
    <mergeCell ref="AK92:AR94"/>
    <mergeCell ref="AS92:AZ94"/>
    <mergeCell ref="BA92:BH94"/>
    <mergeCell ref="BI92:BP94"/>
    <mergeCell ref="BQ92:BX94"/>
    <mergeCell ref="BY92:CL94"/>
    <mergeCell ref="CM92:DF94"/>
    <mergeCell ref="B95:G97"/>
    <mergeCell ref="H95:AJ97"/>
    <mergeCell ref="AK95:AR97"/>
    <mergeCell ref="AS95:AZ97"/>
    <mergeCell ref="BA95:BH97"/>
    <mergeCell ref="BI95:BP97"/>
    <mergeCell ref="BQ95:BX97"/>
    <mergeCell ref="BY95:CL97"/>
    <mergeCell ref="CM95:DF97"/>
    <mergeCell ref="B98:G100"/>
    <mergeCell ref="H98:AJ100"/>
    <mergeCell ref="AK98:AR100"/>
    <mergeCell ref="AS98:AZ100"/>
    <mergeCell ref="BA98:BH100"/>
    <mergeCell ref="BI98:BP100"/>
    <mergeCell ref="BQ98:BX100"/>
    <mergeCell ref="BY98:CL100"/>
    <mergeCell ref="CM98:DF100"/>
    <mergeCell ref="B101:G103"/>
    <mergeCell ref="H101:AJ103"/>
    <mergeCell ref="AK101:AR103"/>
    <mergeCell ref="AS101:AZ103"/>
    <mergeCell ref="BA101:BH103"/>
    <mergeCell ref="BI101:BP103"/>
    <mergeCell ref="BQ101:BX103"/>
    <mergeCell ref="BY101:CL103"/>
    <mergeCell ref="CM101:DF103"/>
    <mergeCell ref="B104:G106"/>
    <mergeCell ref="H104:AJ106"/>
    <mergeCell ref="AK104:AR106"/>
    <mergeCell ref="AS104:AZ106"/>
    <mergeCell ref="BA104:BH106"/>
    <mergeCell ref="BI104:BP106"/>
    <mergeCell ref="BQ104:BX106"/>
    <mergeCell ref="BY104:CL106"/>
    <mergeCell ref="CM104:DF106"/>
    <mergeCell ref="B107:G109"/>
    <mergeCell ref="H107:AJ109"/>
    <mergeCell ref="AK107:AR109"/>
    <mergeCell ref="AS107:AZ109"/>
    <mergeCell ref="BA107:BH109"/>
    <mergeCell ref="BI107:BP109"/>
    <mergeCell ref="BQ107:BX109"/>
    <mergeCell ref="BY107:CL109"/>
    <mergeCell ref="CM107:DF109"/>
    <mergeCell ref="B110:G112"/>
    <mergeCell ref="H110:AJ112"/>
    <mergeCell ref="AK110:AR112"/>
    <mergeCell ref="AS110:AZ112"/>
    <mergeCell ref="BA110:BH112"/>
    <mergeCell ref="BI110:BP112"/>
    <mergeCell ref="BQ110:BX112"/>
    <mergeCell ref="BY110:CL112"/>
    <mergeCell ref="CM110:DF112"/>
    <mergeCell ref="B113:G115"/>
    <mergeCell ref="H113:AJ115"/>
    <mergeCell ref="AK113:AR115"/>
    <mergeCell ref="AS113:AZ115"/>
    <mergeCell ref="BA113:BH115"/>
    <mergeCell ref="BI113:BP115"/>
    <mergeCell ref="BQ113:BX115"/>
    <mergeCell ref="BY113:CL115"/>
    <mergeCell ref="CM113:DF115"/>
    <mergeCell ref="B116:G118"/>
    <mergeCell ref="H116:AJ118"/>
    <mergeCell ref="AK116:AR118"/>
    <mergeCell ref="AS116:AZ118"/>
    <mergeCell ref="BA116:BH118"/>
    <mergeCell ref="BI116:BP118"/>
    <mergeCell ref="BQ116:BX118"/>
    <mergeCell ref="BY116:CL118"/>
    <mergeCell ref="CM116:DF118"/>
    <mergeCell ref="B119:G121"/>
    <mergeCell ref="H119:AJ121"/>
    <mergeCell ref="AK119:AR121"/>
    <mergeCell ref="AS119:AZ121"/>
    <mergeCell ref="BA119:BH121"/>
    <mergeCell ref="BI119:BP121"/>
    <mergeCell ref="BQ119:BX121"/>
    <mergeCell ref="BY119:CL121"/>
    <mergeCell ref="CM119:DF121"/>
    <mergeCell ref="B125:AJ128"/>
    <mergeCell ref="AK125:AR128"/>
    <mergeCell ref="AS125:AZ128"/>
    <mergeCell ref="BA125:BH128"/>
    <mergeCell ref="BI125:BP128"/>
    <mergeCell ref="BQ125:BX128"/>
    <mergeCell ref="BY125:CL128"/>
    <mergeCell ref="CM125:DF128"/>
    <mergeCell ref="B122:G124"/>
    <mergeCell ref="H122:AJ124"/>
    <mergeCell ref="AK122:AR124"/>
    <mergeCell ref="AS122:AZ124"/>
    <mergeCell ref="BA122:BH124"/>
    <mergeCell ref="BI122:BP124"/>
    <mergeCell ref="BQ122:BX124"/>
    <mergeCell ref="BY122:CL124"/>
    <mergeCell ref="CM122:DF124"/>
  </mergeCells>
  <phoneticPr fontId="19"/>
  <pageMargins left="0.59055118110236227" right="0" top="0.39370078740157483" bottom="0.27559055118110237" header="0.31496062992125984" footer="0.31496062992125984"/>
  <pageSetup paperSize="9" scale="68" orientation="landscape" r:id="rId1"/>
  <rowBreaks count="1" manualBreakCount="1">
    <brk id="129" max="1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AB50"/>
  <sheetViews>
    <sheetView view="pageBreakPreview" zoomScale="90" zoomScaleNormal="90" zoomScaleSheetLayoutView="90" workbookViewId="0">
      <selection activeCell="T9" sqref="T9:AB10"/>
    </sheetView>
  </sheetViews>
  <sheetFormatPr defaultColWidth="9" defaultRowHeight="13.5" x14ac:dyDescent="0.15"/>
  <cols>
    <col min="1" max="1" width="1.5" customWidth="1"/>
    <col min="2" max="2" width="5" customWidth="1"/>
    <col min="3" max="3" width="15.375" customWidth="1"/>
    <col min="4" max="4" width="13.625" customWidth="1"/>
    <col min="5" max="5" width="6.375" customWidth="1"/>
    <col min="6" max="6" width="11.75" style="18" customWidth="1"/>
    <col min="7" max="7" width="3.5" style="18" customWidth="1"/>
    <col min="8" max="8" width="11.75" style="18" customWidth="1"/>
    <col min="9" max="9" width="3.5" style="18" customWidth="1"/>
    <col min="10" max="10" width="11.75" style="18" customWidth="1"/>
    <col min="11" max="11" width="3.5" style="18" customWidth="1"/>
    <col min="12" max="12" width="11.75" style="18" customWidth="1"/>
    <col min="13" max="13" width="3.5" style="18" customWidth="1"/>
    <col min="14" max="14" width="11.75" style="18" customWidth="1"/>
    <col min="15" max="15" width="3.5" style="18" customWidth="1"/>
    <col min="16" max="16" width="11.75" style="18" customWidth="1"/>
    <col min="17" max="17" width="3.5" style="18" customWidth="1"/>
    <col min="18" max="18" width="11.75" style="18" customWidth="1"/>
    <col min="19" max="19" width="3.5" style="18" customWidth="1"/>
    <col min="20" max="20" width="11.75" style="18" customWidth="1"/>
    <col min="21" max="21" width="3.5" style="18" customWidth="1"/>
    <col min="22" max="22" width="5.875" style="18" customWidth="1"/>
    <col min="23" max="28" width="3.375" style="18" customWidth="1"/>
  </cols>
  <sheetData>
    <row r="1" spans="2:28" s="17" customFormat="1" ht="21" customHeight="1" x14ac:dyDescent="0.15">
      <c r="E1" s="74"/>
      <c r="F1" s="74"/>
      <c r="G1" s="76"/>
      <c r="H1" s="276"/>
      <c r="I1" s="277"/>
      <c r="J1" s="278" t="s">
        <v>137</v>
      </c>
      <c r="K1" s="278"/>
      <c r="L1" s="278"/>
      <c r="M1" s="278"/>
      <c r="N1" s="278"/>
      <c r="O1" s="39"/>
      <c r="P1" s="39"/>
      <c r="Q1" s="39"/>
      <c r="R1" s="19"/>
      <c r="S1" s="19"/>
      <c r="T1" s="60"/>
      <c r="U1" s="60"/>
      <c r="V1" s="56" t="s">
        <v>138</v>
      </c>
      <c r="W1" s="52">
        <v>5</v>
      </c>
      <c r="X1" s="55" t="s">
        <v>139</v>
      </c>
      <c r="Y1" s="52"/>
      <c r="Z1" s="54" t="s">
        <v>140</v>
      </c>
      <c r="AA1" s="54"/>
      <c r="AB1" s="54" t="s">
        <v>141</v>
      </c>
    </row>
    <row r="2" spans="2:28" s="17" customFormat="1" ht="21.75" customHeight="1" thickBot="1" x14ac:dyDescent="0.25">
      <c r="B2" s="77"/>
      <c r="C2" s="77"/>
      <c r="D2" s="77"/>
      <c r="E2" s="77"/>
      <c r="F2" s="75"/>
      <c r="G2" s="75"/>
      <c r="H2" s="276"/>
      <c r="I2" s="277"/>
      <c r="J2" s="279"/>
      <c r="K2" s="279"/>
      <c r="L2" s="279"/>
      <c r="M2" s="279"/>
      <c r="N2" s="279"/>
      <c r="O2" s="39"/>
      <c r="P2" s="39"/>
      <c r="Q2" s="39"/>
      <c r="R2" s="62"/>
      <c r="S2" s="62"/>
      <c r="T2" s="62"/>
      <c r="U2" s="62"/>
      <c r="V2" s="62"/>
      <c r="W2" s="62"/>
      <c r="X2" s="62"/>
      <c r="Y2" s="62"/>
      <c r="Z2" s="45"/>
      <c r="AA2" s="45"/>
      <c r="AB2" s="19"/>
    </row>
    <row r="3" spans="2:28" s="17" customFormat="1" ht="19.5" customHeight="1" thickBot="1" x14ac:dyDescent="0.25">
      <c r="B3" s="78" t="s">
        <v>142</v>
      </c>
      <c r="C3" s="78"/>
      <c r="D3" s="78"/>
      <c r="E3" s="78"/>
      <c r="F3" s="79"/>
      <c r="G3" s="79"/>
      <c r="T3" s="71" t="s">
        <v>136</v>
      </c>
    </row>
    <row r="4" spans="2:28" s="17" customFormat="1" ht="13.5" customHeight="1" thickBot="1" x14ac:dyDescent="0.2"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 t="s">
        <v>2</v>
      </c>
      <c r="U4" s="19"/>
      <c r="V4" s="19"/>
      <c r="W4" s="19"/>
      <c r="X4" s="19"/>
      <c r="Y4" s="19"/>
      <c r="Z4" s="19"/>
      <c r="AA4" s="19"/>
    </row>
    <row r="5" spans="2:28" s="17" customFormat="1" ht="13.5" customHeight="1" x14ac:dyDescent="0.15">
      <c r="B5" s="280" t="s">
        <v>6</v>
      </c>
      <c r="C5" s="281"/>
      <c r="D5" s="284">
        <f>SUM(F46)</f>
        <v>0</v>
      </c>
      <c r="E5" s="284"/>
      <c r="F5" s="284"/>
      <c r="G5" s="285"/>
      <c r="H5" s="288" t="s">
        <v>7</v>
      </c>
      <c r="I5" s="289"/>
      <c r="J5" s="289"/>
      <c r="K5" s="289"/>
      <c r="L5" s="289"/>
      <c r="M5" s="289"/>
      <c r="N5" s="289"/>
      <c r="O5" s="19"/>
      <c r="P5" s="19"/>
      <c r="Q5" s="19"/>
      <c r="R5" s="19"/>
      <c r="S5" s="19"/>
      <c r="T5" s="19" t="s">
        <v>3</v>
      </c>
      <c r="U5" s="19"/>
      <c r="V5" s="19"/>
      <c r="W5" s="19"/>
      <c r="X5" s="19"/>
      <c r="Y5" s="19"/>
      <c r="Z5" s="19"/>
      <c r="AA5" s="19"/>
    </row>
    <row r="6" spans="2:28" s="17" customFormat="1" ht="14.25" customHeight="1" thickBot="1" x14ac:dyDescent="0.2">
      <c r="B6" s="282"/>
      <c r="C6" s="283"/>
      <c r="D6" s="286"/>
      <c r="E6" s="286"/>
      <c r="F6" s="286"/>
      <c r="G6" s="287"/>
      <c r="H6" s="289"/>
      <c r="I6" s="289"/>
      <c r="J6" s="289"/>
      <c r="K6" s="289"/>
      <c r="L6" s="289"/>
      <c r="M6" s="289"/>
      <c r="N6" s="289"/>
      <c r="O6" s="19"/>
      <c r="P6" s="19"/>
      <c r="Q6" s="19"/>
      <c r="R6" s="19"/>
      <c r="S6" s="19"/>
      <c r="T6" s="41" t="s">
        <v>4</v>
      </c>
      <c r="U6" s="19"/>
      <c r="V6" s="19"/>
      <c r="W6" s="19"/>
      <c r="X6" s="19"/>
      <c r="Y6" s="19"/>
      <c r="Z6" s="19"/>
      <c r="AA6" s="19"/>
    </row>
    <row r="7" spans="2:28" s="17" customFormat="1" ht="14.25" thickBot="1" x14ac:dyDescent="0.2"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41" t="s">
        <v>5</v>
      </c>
      <c r="U7" s="19"/>
      <c r="V7" s="19"/>
      <c r="W7" s="19"/>
      <c r="X7" s="19"/>
      <c r="Y7" s="19"/>
      <c r="Z7" s="19"/>
      <c r="AA7" s="19"/>
    </row>
    <row r="8" spans="2:28" s="17" customFormat="1" x14ac:dyDescent="0.15">
      <c r="B8" s="280"/>
      <c r="C8" s="281"/>
      <c r="D8" s="284"/>
      <c r="E8" s="284"/>
      <c r="F8" s="284"/>
      <c r="G8" s="285"/>
      <c r="H8" s="288"/>
      <c r="I8" s="289"/>
      <c r="J8" s="289"/>
      <c r="K8" s="289"/>
      <c r="L8" s="289"/>
      <c r="M8" s="289"/>
      <c r="N8" s="289"/>
      <c r="O8" s="19"/>
      <c r="P8" s="19"/>
      <c r="Q8" s="19"/>
      <c r="R8" s="41"/>
      <c r="S8" s="61"/>
      <c r="T8" s="41"/>
      <c r="U8" s="63"/>
      <c r="V8" s="63"/>
      <c r="W8" s="63"/>
      <c r="X8" s="63"/>
      <c r="Y8" s="63"/>
      <c r="Z8" s="53"/>
      <c r="AA8" s="53"/>
    </row>
    <row r="9" spans="2:28" s="17" customFormat="1" ht="18" customHeight="1" thickBot="1" x14ac:dyDescent="0.2">
      <c r="B9" s="282"/>
      <c r="C9" s="283"/>
      <c r="D9" s="286"/>
      <c r="E9" s="286"/>
      <c r="F9" s="286"/>
      <c r="G9" s="287"/>
      <c r="H9" s="289"/>
      <c r="I9" s="289"/>
      <c r="J9" s="289"/>
      <c r="K9" s="289"/>
      <c r="L9" s="289"/>
      <c r="M9" s="289"/>
      <c r="N9" s="289"/>
      <c r="O9" s="19"/>
      <c r="P9" s="19"/>
      <c r="Q9" s="19"/>
      <c r="R9" s="41"/>
      <c r="S9" s="19"/>
      <c r="T9" s="238" t="s">
        <v>96</v>
      </c>
      <c r="U9" s="239"/>
      <c r="V9" s="66"/>
      <c r="W9" s="67"/>
      <c r="X9" s="67"/>
      <c r="Y9" s="67"/>
      <c r="Z9" s="67"/>
      <c r="AA9" s="67"/>
      <c r="AB9" s="68"/>
    </row>
    <row r="10" spans="2:28" s="17" customFormat="1" ht="11.25" customHeight="1" x14ac:dyDescent="0.15">
      <c r="B10" s="64"/>
      <c r="C10" s="64"/>
      <c r="D10" s="65"/>
      <c r="E10" s="65"/>
      <c r="F10" s="65"/>
      <c r="G10" s="65"/>
      <c r="H10" s="46"/>
      <c r="I10" s="46"/>
      <c r="J10" s="46"/>
      <c r="K10" s="46"/>
      <c r="L10" s="46"/>
      <c r="M10" s="46"/>
      <c r="N10" s="46"/>
      <c r="O10" s="19"/>
      <c r="P10" s="19"/>
      <c r="Q10" s="19"/>
      <c r="R10" s="41"/>
      <c r="S10" s="19"/>
      <c r="T10" s="240"/>
      <c r="U10" s="241"/>
      <c r="V10" s="69"/>
      <c r="W10" s="51"/>
      <c r="X10" s="51"/>
      <c r="Y10" s="51"/>
      <c r="Z10" s="51"/>
      <c r="AA10" s="51"/>
      <c r="AB10" s="70"/>
    </row>
    <row r="11" spans="2:28" s="17" customFormat="1" ht="11.25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2:28" s="17" customFormat="1" x14ac:dyDescent="0.15">
      <c r="B12" s="529" t="s">
        <v>8</v>
      </c>
      <c r="C12" s="251" t="s">
        <v>143</v>
      </c>
      <c r="D12" s="252"/>
      <c r="E12" s="253"/>
      <c r="F12" s="565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8"/>
      <c r="V12" s="224" t="s">
        <v>10</v>
      </c>
      <c r="W12" s="225"/>
      <c r="X12" s="225"/>
      <c r="Y12" s="225"/>
      <c r="Z12" s="225"/>
      <c r="AA12" s="225"/>
      <c r="AB12" s="226"/>
    </row>
    <row r="13" spans="2:28" s="17" customFormat="1" ht="14.25" thickBot="1" x14ac:dyDescent="0.2">
      <c r="B13" s="530"/>
      <c r="C13" s="254"/>
      <c r="D13" s="255"/>
      <c r="E13" s="256"/>
      <c r="F13" s="564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2"/>
      <c r="V13" s="227"/>
      <c r="W13" s="228"/>
      <c r="X13" s="228"/>
      <c r="Y13" s="228"/>
      <c r="Z13" s="228"/>
      <c r="AA13" s="228"/>
      <c r="AB13" s="229"/>
    </row>
    <row r="14" spans="2:28" s="17" customFormat="1" x14ac:dyDescent="0.15">
      <c r="B14" s="530"/>
      <c r="C14" s="566" t="s">
        <v>11</v>
      </c>
      <c r="D14" s="567"/>
      <c r="E14" s="568"/>
      <c r="F14" s="487">
        <v>5000</v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4"/>
      <c r="V14" s="265">
        <f>SUM(F14:U14)</f>
        <v>5000</v>
      </c>
      <c r="W14" s="266"/>
      <c r="X14" s="266"/>
      <c r="Y14" s="266"/>
      <c r="Z14" s="266"/>
      <c r="AA14" s="266"/>
      <c r="AB14" s="267"/>
    </row>
    <row r="15" spans="2:28" s="17" customFormat="1" x14ac:dyDescent="0.15">
      <c r="B15" s="530"/>
      <c r="C15" s="554" t="s">
        <v>12</v>
      </c>
      <c r="D15" s="555"/>
      <c r="E15" s="561"/>
      <c r="F15" s="20">
        <v>100</v>
      </c>
      <c r="G15" s="21" t="s">
        <v>13</v>
      </c>
      <c r="H15" s="22"/>
      <c r="I15" s="21" t="s">
        <v>13</v>
      </c>
      <c r="J15" s="22"/>
      <c r="K15" s="21" t="s">
        <v>13</v>
      </c>
      <c r="L15" s="22"/>
      <c r="M15" s="21" t="s">
        <v>13</v>
      </c>
      <c r="N15" s="22"/>
      <c r="O15" s="21" t="s">
        <v>13</v>
      </c>
      <c r="P15" s="22"/>
      <c r="Q15" s="21" t="s">
        <v>13</v>
      </c>
      <c r="R15" s="22"/>
      <c r="S15" s="21" t="s">
        <v>13</v>
      </c>
      <c r="T15" s="22"/>
      <c r="U15" s="42" t="s">
        <v>13</v>
      </c>
      <c r="V15" s="268"/>
      <c r="W15" s="269"/>
      <c r="X15" s="269"/>
      <c r="Y15" s="269"/>
      <c r="Z15" s="269"/>
      <c r="AA15" s="269"/>
      <c r="AB15" s="270"/>
    </row>
    <row r="16" spans="2:28" s="17" customFormat="1" x14ac:dyDescent="0.15">
      <c r="B16" s="530"/>
      <c r="C16" s="554" t="s">
        <v>14</v>
      </c>
      <c r="D16" s="555"/>
      <c r="E16" s="561"/>
      <c r="F16" s="208">
        <f t="shared" ref="F16:J16" si="0">SUM((F14*F15)/100)</f>
        <v>5000</v>
      </c>
      <c r="G16" s="209"/>
      <c r="H16" s="209">
        <f t="shared" si="0"/>
        <v>0</v>
      </c>
      <c r="I16" s="209"/>
      <c r="J16" s="209">
        <f t="shared" si="0"/>
        <v>0</v>
      </c>
      <c r="K16" s="209"/>
      <c r="L16" s="209">
        <f t="shared" ref="L16:P16" si="1">SUM((L14*L15)/100)</f>
        <v>0</v>
      </c>
      <c r="M16" s="209"/>
      <c r="N16" s="209">
        <f t="shared" si="1"/>
        <v>0</v>
      </c>
      <c r="O16" s="209"/>
      <c r="P16" s="209">
        <f t="shared" si="1"/>
        <v>0</v>
      </c>
      <c r="Q16" s="209"/>
      <c r="R16" s="209">
        <f>SUM((R14*R15)/100)</f>
        <v>0</v>
      </c>
      <c r="S16" s="209"/>
      <c r="T16" s="209">
        <f>SUM((T14*T15)/100)</f>
        <v>0</v>
      </c>
      <c r="U16" s="210"/>
      <c r="V16" s="202">
        <f t="shared" ref="V16:V26" si="2">SUM(F16:U16)</f>
        <v>5000</v>
      </c>
      <c r="W16" s="203"/>
      <c r="X16" s="203"/>
      <c r="Y16" s="203"/>
      <c r="Z16" s="203"/>
      <c r="AA16" s="203"/>
      <c r="AB16" s="204"/>
    </row>
    <row r="17" spans="2:28" s="17" customFormat="1" x14ac:dyDescent="0.15">
      <c r="B17" s="530"/>
      <c r="C17" s="23"/>
      <c r="D17" s="562" t="s">
        <v>15</v>
      </c>
      <c r="E17" s="563"/>
      <c r="F17" s="213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5"/>
      <c r="V17" s="202">
        <f t="shared" si="2"/>
        <v>0</v>
      </c>
      <c r="W17" s="203"/>
      <c r="X17" s="203"/>
      <c r="Y17" s="203"/>
      <c r="Z17" s="203"/>
      <c r="AA17" s="203"/>
      <c r="AB17" s="204"/>
    </row>
    <row r="18" spans="2:28" s="17" customFormat="1" x14ac:dyDescent="0.15">
      <c r="B18" s="530"/>
      <c r="C18" s="23"/>
      <c r="D18" s="562" t="s">
        <v>15</v>
      </c>
      <c r="E18" s="563"/>
      <c r="F18" s="213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5"/>
      <c r="V18" s="202">
        <f t="shared" si="2"/>
        <v>0</v>
      </c>
      <c r="W18" s="203"/>
      <c r="X18" s="203"/>
      <c r="Y18" s="203"/>
      <c r="Z18" s="203"/>
      <c r="AA18" s="203"/>
      <c r="AB18" s="204"/>
    </row>
    <row r="19" spans="2:28" s="17" customFormat="1" x14ac:dyDescent="0.15">
      <c r="B19" s="530"/>
      <c r="C19" s="23"/>
      <c r="D19" s="562" t="s">
        <v>15</v>
      </c>
      <c r="E19" s="563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5"/>
      <c r="V19" s="202">
        <f t="shared" si="2"/>
        <v>0</v>
      </c>
      <c r="W19" s="203"/>
      <c r="X19" s="203"/>
      <c r="Y19" s="203"/>
      <c r="Z19" s="203"/>
      <c r="AA19" s="203"/>
      <c r="AB19" s="204"/>
    </row>
    <row r="20" spans="2:28" s="17" customFormat="1" x14ac:dyDescent="0.15">
      <c r="B20" s="530"/>
      <c r="C20" s="23"/>
      <c r="D20" s="562" t="s">
        <v>15</v>
      </c>
      <c r="E20" s="563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5"/>
      <c r="V20" s="189">
        <f t="shared" si="2"/>
        <v>0</v>
      </c>
      <c r="W20" s="190"/>
      <c r="X20" s="190"/>
      <c r="Y20" s="190"/>
      <c r="Z20" s="190"/>
      <c r="AA20" s="190"/>
      <c r="AB20" s="191"/>
    </row>
    <row r="21" spans="2:28" s="17" customFormat="1" x14ac:dyDescent="0.15">
      <c r="B21" s="530"/>
      <c r="C21" s="23"/>
      <c r="D21" s="562" t="s">
        <v>15</v>
      </c>
      <c r="E21" s="563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202">
        <f t="shared" si="2"/>
        <v>0</v>
      </c>
      <c r="W21" s="203"/>
      <c r="X21" s="203"/>
      <c r="Y21" s="203"/>
      <c r="Z21" s="203"/>
      <c r="AA21" s="203"/>
      <c r="AB21" s="204"/>
    </row>
    <row r="22" spans="2:28" s="17" customFormat="1" x14ac:dyDescent="0.15">
      <c r="B22" s="530"/>
      <c r="C22" s="23"/>
      <c r="D22" s="562" t="s">
        <v>15</v>
      </c>
      <c r="E22" s="563"/>
      <c r="F22" s="213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5"/>
      <c r="V22" s="202">
        <f t="shared" si="2"/>
        <v>0</v>
      </c>
      <c r="W22" s="203"/>
      <c r="X22" s="203"/>
      <c r="Y22" s="203"/>
      <c r="Z22" s="203"/>
      <c r="AA22" s="203"/>
      <c r="AB22" s="204"/>
    </row>
    <row r="23" spans="2:28" s="17" customFormat="1" x14ac:dyDescent="0.15">
      <c r="B23" s="530"/>
      <c r="C23" s="23"/>
      <c r="D23" s="562" t="s">
        <v>15</v>
      </c>
      <c r="E23" s="563"/>
      <c r="F23" s="213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5"/>
      <c r="V23" s="202">
        <f t="shared" si="2"/>
        <v>0</v>
      </c>
      <c r="W23" s="203"/>
      <c r="X23" s="203"/>
      <c r="Y23" s="203"/>
      <c r="Z23" s="203"/>
      <c r="AA23" s="203"/>
      <c r="AB23" s="204"/>
    </row>
    <row r="24" spans="2:28" s="17" customFormat="1" x14ac:dyDescent="0.15">
      <c r="B24" s="530"/>
      <c r="C24" s="23"/>
      <c r="D24" s="562" t="s">
        <v>15</v>
      </c>
      <c r="E24" s="563"/>
      <c r="F24" s="213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02">
        <f t="shared" si="2"/>
        <v>0</v>
      </c>
      <c r="W24" s="203"/>
      <c r="X24" s="203"/>
      <c r="Y24" s="203"/>
      <c r="Z24" s="203"/>
      <c r="AA24" s="203"/>
      <c r="AB24" s="204"/>
    </row>
    <row r="25" spans="2:28" s="17" customFormat="1" x14ac:dyDescent="0.15">
      <c r="B25" s="530"/>
      <c r="C25" s="554" t="s">
        <v>16</v>
      </c>
      <c r="D25" s="555"/>
      <c r="E25" s="561"/>
      <c r="F25" s="208">
        <f t="shared" ref="F25:J25" si="3">SUM(F16-F17-F18-F19-F20-F21-F22-F23-F24)</f>
        <v>5000</v>
      </c>
      <c r="G25" s="209"/>
      <c r="H25" s="209">
        <f t="shared" si="3"/>
        <v>0</v>
      </c>
      <c r="I25" s="209"/>
      <c r="J25" s="209">
        <f t="shared" si="3"/>
        <v>0</v>
      </c>
      <c r="K25" s="209"/>
      <c r="L25" s="209">
        <f t="shared" ref="L25:P25" si="4">SUM(L16-L17-L18-L19-L20-L21-L22-L23-L24)</f>
        <v>0</v>
      </c>
      <c r="M25" s="209"/>
      <c r="N25" s="209">
        <f t="shared" si="4"/>
        <v>0</v>
      </c>
      <c r="O25" s="209"/>
      <c r="P25" s="209">
        <f t="shared" si="4"/>
        <v>0</v>
      </c>
      <c r="Q25" s="209"/>
      <c r="R25" s="209">
        <f>SUM(R16-R17-R18-R19-R20-R21-R22-R23-R24)</f>
        <v>0</v>
      </c>
      <c r="S25" s="209"/>
      <c r="T25" s="209">
        <f>SUM(T16-T17-T18-T19-T20-T21-T22-T23-T24)</f>
        <v>0</v>
      </c>
      <c r="U25" s="210"/>
      <c r="V25" s="202">
        <f t="shared" si="2"/>
        <v>5000</v>
      </c>
      <c r="W25" s="203"/>
      <c r="X25" s="203"/>
      <c r="Y25" s="203"/>
      <c r="Z25" s="203"/>
      <c r="AA25" s="203"/>
      <c r="AB25" s="204"/>
    </row>
    <row r="26" spans="2:28" s="17" customFormat="1" ht="14.25" thickBot="1" x14ac:dyDescent="0.2">
      <c r="B26" s="530"/>
      <c r="C26" s="558" t="s">
        <v>17</v>
      </c>
      <c r="D26" s="559"/>
      <c r="E26" s="560"/>
      <c r="F26" s="200">
        <f t="shared" ref="F26:J26" si="5">SUM(F25*10%)</f>
        <v>500</v>
      </c>
      <c r="G26" s="187"/>
      <c r="H26" s="187">
        <f t="shared" si="5"/>
        <v>0</v>
      </c>
      <c r="I26" s="187"/>
      <c r="J26" s="187">
        <f t="shared" si="5"/>
        <v>0</v>
      </c>
      <c r="K26" s="187"/>
      <c r="L26" s="187">
        <f t="shared" ref="L26:P26" si="6">SUM(L25*10%)</f>
        <v>0</v>
      </c>
      <c r="M26" s="187"/>
      <c r="N26" s="187">
        <f t="shared" si="6"/>
        <v>0</v>
      </c>
      <c r="O26" s="187"/>
      <c r="P26" s="187">
        <f t="shared" si="6"/>
        <v>0</v>
      </c>
      <c r="Q26" s="187"/>
      <c r="R26" s="187">
        <f t="shared" ref="R26:T26" si="7">SUM(R25*10%)</f>
        <v>0</v>
      </c>
      <c r="S26" s="187"/>
      <c r="T26" s="187">
        <f t="shared" si="7"/>
        <v>0</v>
      </c>
      <c r="U26" s="188"/>
      <c r="V26" s="189">
        <f t="shared" si="2"/>
        <v>500</v>
      </c>
      <c r="W26" s="190"/>
      <c r="X26" s="190"/>
      <c r="Y26" s="190"/>
      <c r="Z26" s="190"/>
      <c r="AA26" s="190"/>
      <c r="AB26" s="191"/>
    </row>
    <row r="27" spans="2:28" s="17" customFormat="1" ht="14.25" thickBot="1" x14ac:dyDescent="0.2">
      <c r="B27" s="531"/>
      <c r="C27" s="513" t="s">
        <v>18</v>
      </c>
      <c r="D27" s="514"/>
      <c r="E27" s="557"/>
      <c r="F27" s="195">
        <f t="shared" ref="F27:J27" si="8">SUM(F25:G26)</f>
        <v>5500</v>
      </c>
      <c r="G27" s="196"/>
      <c r="H27" s="196">
        <f t="shared" si="8"/>
        <v>0</v>
      </c>
      <c r="I27" s="196"/>
      <c r="J27" s="196">
        <f t="shared" si="8"/>
        <v>0</v>
      </c>
      <c r="K27" s="196"/>
      <c r="L27" s="196">
        <f t="shared" ref="L27:P27" si="9">SUM(L25:M26)</f>
        <v>0</v>
      </c>
      <c r="M27" s="196"/>
      <c r="N27" s="196">
        <f t="shared" si="9"/>
        <v>0</v>
      </c>
      <c r="O27" s="196"/>
      <c r="P27" s="196">
        <f t="shared" si="9"/>
        <v>0</v>
      </c>
      <c r="Q27" s="196"/>
      <c r="R27" s="196">
        <f t="shared" ref="R27:T27" si="10">SUM(R25:S26)</f>
        <v>0</v>
      </c>
      <c r="S27" s="196"/>
      <c r="T27" s="196">
        <f t="shared" si="10"/>
        <v>0</v>
      </c>
      <c r="U27" s="201"/>
      <c r="V27" s="58"/>
      <c r="W27" s="58"/>
      <c r="X27" s="58"/>
      <c r="Y27" s="506">
        <f>SUM(Y25:AB26)</f>
        <v>0</v>
      </c>
      <c r="Z27" s="507"/>
      <c r="AA27" s="507"/>
      <c r="AB27" s="508"/>
    </row>
    <row r="28" spans="2:28" s="17" customFormat="1" ht="5.0999999999999996" customHeight="1" thickBot="1" x14ac:dyDescent="0.2"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43"/>
      <c r="V28" s="44"/>
      <c r="W28" s="44"/>
      <c r="X28" s="44"/>
      <c r="Y28" s="19"/>
      <c r="Z28" s="19"/>
      <c r="AA28" s="19"/>
      <c r="AB28" s="19"/>
    </row>
    <row r="29" spans="2:28" s="17" customFormat="1" x14ac:dyDescent="0.15">
      <c r="B29" s="529" t="s">
        <v>19</v>
      </c>
      <c r="C29" s="536" t="s">
        <v>20</v>
      </c>
      <c r="D29" s="537"/>
      <c r="E29" s="503"/>
      <c r="F29" s="526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8"/>
      <c r="V29" s="265">
        <f>SUM(F29:U29)</f>
        <v>0</v>
      </c>
      <c r="W29" s="266"/>
      <c r="X29" s="266"/>
      <c r="Y29" s="266"/>
      <c r="Z29" s="266"/>
      <c r="AA29" s="266"/>
      <c r="AB29" s="267"/>
    </row>
    <row r="30" spans="2:28" s="17" customFormat="1" x14ac:dyDescent="0.15">
      <c r="B30" s="530"/>
      <c r="C30" s="554" t="s">
        <v>21</v>
      </c>
      <c r="D30" s="555"/>
      <c r="E30" s="498"/>
      <c r="F30" s="24"/>
      <c r="G30" s="21" t="s">
        <v>22</v>
      </c>
      <c r="H30" s="22"/>
      <c r="I30" s="21" t="s">
        <v>22</v>
      </c>
      <c r="J30" s="22"/>
      <c r="K30" s="21" t="s">
        <v>22</v>
      </c>
      <c r="L30" s="22"/>
      <c r="M30" s="21" t="s">
        <v>22</v>
      </c>
      <c r="N30" s="22"/>
      <c r="O30" s="21" t="s">
        <v>22</v>
      </c>
      <c r="P30" s="22"/>
      <c r="Q30" s="21" t="s">
        <v>22</v>
      </c>
      <c r="R30" s="22"/>
      <c r="S30" s="21" t="s">
        <v>22</v>
      </c>
      <c r="T30" s="22"/>
      <c r="U30" s="42" t="s">
        <v>22</v>
      </c>
      <c r="V30" s="268"/>
      <c r="W30" s="269"/>
      <c r="X30" s="269"/>
      <c r="Y30" s="269"/>
      <c r="Z30" s="269"/>
      <c r="AA30" s="269"/>
      <c r="AB30" s="270"/>
    </row>
    <row r="31" spans="2:28" s="17" customFormat="1" x14ac:dyDescent="0.15">
      <c r="B31" s="530"/>
      <c r="C31" s="554" t="s">
        <v>23</v>
      </c>
      <c r="D31" s="555"/>
      <c r="E31" s="498"/>
      <c r="F31" s="556">
        <f t="shared" ref="F31:J31" si="11">SUM(F29*F30)</f>
        <v>0</v>
      </c>
      <c r="G31" s="209"/>
      <c r="H31" s="209">
        <f t="shared" si="11"/>
        <v>0</v>
      </c>
      <c r="I31" s="209"/>
      <c r="J31" s="209">
        <f t="shared" si="11"/>
        <v>0</v>
      </c>
      <c r="K31" s="209"/>
      <c r="L31" s="209">
        <f t="shared" ref="L31:P31" si="12">SUM(L29*L30)</f>
        <v>0</v>
      </c>
      <c r="M31" s="209"/>
      <c r="N31" s="209">
        <f t="shared" si="12"/>
        <v>0</v>
      </c>
      <c r="O31" s="209"/>
      <c r="P31" s="209">
        <f t="shared" si="12"/>
        <v>0</v>
      </c>
      <c r="Q31" s="209"/>
      <c r="R31" s="209">
        <f>SUM(R29*R30)</f>
        <v>0</v>
      </c>
      <c r="S31" s="209"/>
      <c r="T31" s="209">
        <f>SUM(T29*T30)</f>
        <v>0</v>
      </c>
      <c r="U31" s="210"/>
      <c r="V31" s="202">
        <f>SUM(F31:U31)</f>
        <v>0</v>
      </c>
      <c r="W31" s="203"/>
      <c r="X31" s="203"/>
      <c r="Y31" s="203"/>
      <c r="Z31" s="203"/>
      <c r="AA31" s="203"/>
      <c r="AB31" s="204"/>
    </row>
    <row r="32" spans="2:28" s="17" customFormat="1" x14ac:dyDescent="0.15">
      <c r="B32" s="530"/>
      <c r="C32" s="554" t="s">
        <v>24</v>
      </c>
      <c r="D32" s="555"/>
      <c r="E32" s="498"/>
      <c r="F32" s="538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5"/>
      <c r="V32" s="202">
        <f>SUM(F32:U32)</f>
        <v>0</v>
      </c>
      <c r="W32" s="203"/>
      <c r="X32" s="203"/>
      <c r="Y32" s="203"/>
      <c r="Z32" s="203"/>
      <c r="AA32" s="203"/>
      <c r="AB32" s="204"/>
    </row>
    <row r="33" spans="2:28" s="17" customFormat="1" ht="14.25" thickBot="1" x14ac:dyDescent="0.2">
      <c r="B33" s="530"/>
      <c r="C33" s="548" t="s">
        <v>25</v>
      </c>
      <c r="D33" s="549"/>
      <c r="E33" s="550"/>
      <c r="F33" s="551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3"/>
      <c r="V33" s="189">
        <f>SUM(F33:U33)</f>
        <v>0</v>
      </c>
      <c r="W33" s="190"/>
      <c r="X33" s="190"/>
      <c r="Y33" s="190"/>
      <c r="Z33" s="190"/>
      <c r="AA33" s="190"/>
      <c r="AB33" s="191"/>
    </row>
    <row r="34" spans="2:28" s="17" customFormat="1" ht="14.25" thickBot="1" x14ac:dyDescent="0.2">
      <c r="B34" s="531"/>
      <c r="C34" s="539" t="s">
        <v>26</v>
      </c>
      <c r="D34" s="540"/>
      <c r="E34" s="541"/>
      <c r="F34" s="542">
        <f t="shared" ref="F34:J34" si="13">SUM(F31:G33)</f>
        <v>0</v>
      </c>
      <c r="G34" s="543"/>
      <c r="H34" s="543">
        <f t="shared" si="13"/>
        <v>0</v>
      </c>
      <c r="I34" s="543"/>
      <c r="J34" s="543">
        <f t="shared" si="13"/>
        <v>0</v>
      </c>
      <c r="K34" s="543"/>
      <c r="L34" s="543">
        <f t="shared" ref="L34:P34" si="14">SUM(L31:M33)</f>
        <v>0</v>
      </c>
      <c r="M34" s="543"/>
      <c r="N34" s="543">
        <f t="shared" si="14"/>
        <v>0</v>
      </c>
      <c r="O34" s="543"/>
      <c r="P34" s="543">
        <f t="shared" si="14"/>
        <v>0</v>
      </c>
      <c r="Q34" s="543"/>
      <c r="R34" s="543">
        <f>SUM(R31:S33)</f>
        <v>0</v>
      </c>
      <c r="S34" s="543"/>
      <c r="T34" s="543">
        <f>SUM(T31:U33)</f>
        <v>0</v>
      </c>
      <c r="U34" s="544"/>
      <c r="V34" s="59"/>
      <c r="W34" s="59"/>
      <c r="X34" s="59"/>
      <c r="Y34" s="545">
        <f t="shared" ref="Y34" si="15">SUM(F34:U34)</f>
        <v>0</v>
      </c>
      <c r="Z34" s="546"/>
      <c r="AA34" s="546"/>
      <c r="AB34" s="547"/>
    </row>
    <row r="35" spans="2:28" s="17" customFormat="1" ht="6" customHeight="1" thickBot="1" x14ac:dyDescent="0.2"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2:28" s="17" customFormat="1" ht="14.25" thickBot="1" x14ac:dyDescent="0.2">
      <c r="B36" s="529" t="s">
        <v>27</v>
      </c>
      <c r="C36" s="532" t="s">
        <v>28</v>
      </c>
      <c r="D36" s="533"/>
      <c r="E36" s="534"/>
      <c r="F36" s="535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2"/>
      <c r="V36" s="57"/>
      <c r="W36" s="57"/>
      <c r="X36" s="57"/>
      <c r="Y36" s="523"/>
      <c r="Z36" s="524"/>
      <c r="AA36" s="524"/>
      <c r="AB36" s="525"/>
    </row>
    <row r="37" spans="2:28" s="17" customFormat="1" x14ac:dyDescent="0.15">
      <c r="B37" s="530"/>
      <c r="C37" s="25" t="s">
        <v>29</v>
      </c>
      <c r="D37" s="26"/>
      <c r="E37" s="27" t="s">
        <v>30</v>
      </c>
      <c r="F37" s="526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8"/>
      <c r="V37" s="265">
        <f t="shared" ref="V37:V39" si="16">SUM(F37:U37)</f>
        <v>0</v>
      </c>
      <c r="W37" s="266"/>
      <c r="X37" s="266"/>
      <c r="Y37" s="266"/>
      <c r="Z37" s="266"/>
      <c r="AA37" s="266"/>
      <c r="AB37" s="267"/>
    </row>
    <row r="38" spans="2:28" s="17" customFormat="1" x14ac:dyDescent="0.15">
      <c r="B38" s="530"/>
      <c r="C38" s="28" t="s">
        <v>31</v>
      </c>
      <c r="D38" s="29"/>
      <c r="E38" s="30" t="s">
        <v>30</v>
      </c>
      <c r="F38" s="538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5"/>
      <c r="V38" s="202">
        <f t="shared" si="16"/>
        <v>0</v>
      </c>
      <c r="W38" s="203"/>
      <c r="X38" s="203"/>
      <c r="Y38" s="203"/>
      <c r="Z38" s="203"/>
      <c r="AA38" s="203"/>
      <c r="AB38" s="204"/>
    </row>
    <row r="39" spans="2:28" s="17" customFormat="1" ht="14.25" thickBot="1" x14ac:dyDescent="0.2">
      <c r="B39" s="530"/>
      <c r="C39" s="31" t="s">
        <v>32</v>
      </c>
      <c r="D39" s="32"/>
      <c r="E39" s="33" t="s">
        <v>30</v>
      </c>
      <c r="F39" s="517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2"/>
      <c r="V39" s="518">
        <f t="shared" si="16"/>
        <v>0</v>
      </c>
      <c r="W39" s="519"/>
      <c r="X39" s="519"/>
      <c r="Y39" s="519"/>
      <c r="Z39" s="519"/>
      <c r="AA39" s="519"/>
      <c r="AB39" s="520"/>
    </row>
    <row r="40" spans="2:28" s="17" customFormat="1" ht="14.25" thickBot="1" x14ac:dyDescent="0.2">
      <c r="B40" s="531"/>
      <c r="C40" s="513" t="s">
        <v>33</v>
      </c>
      <c r="D40" s="514"/>
      <c r="E40" s="515"/>
      <c r="F40" s="516">
        <f t="shared" ref="F40:J40" si="17">SUM(F37:G39)</f>
        <v>0</v>
      </c>
      <c r="G40" s="196"/>
      <c r="H40" s="196">
        <f t="shared" si="17"/>
        <v>0</v>
      </c>
      <c r="I40" s="196"/>
      <c r="J40" s="196">
        <f t="shared" si="17"/>
        <v>0</v>
      </c>
      <c r="K40" s="196"/>
      <c r="L40" s="196">
        <f t="shared" ref="L40:P40" si="18">SUM(L37:M39)</f>
        <v>0</v>
      </c>
      <c r="M40" s="196"/>
      <c r="N40" s="196">
        <f t="shared" si="18"/>
        <v>0</v>
      </c>
      <c r="O40" s="196"/>
      <c r="P40" s="196">
        <f t="shared" si="18"/>
        <v>0</v>
      </c>
      <c r="Q40" s="196"/>
      <c r="R40" s="196">
        <f t="shared" ref="R40:T40" si="19">SUM(R37:S39)</f>
        <v>0</v>
      </c>
      <c r="S40" s="196"/>
      <c r="T40" s="196">
        <f t="shared" si="19"/>
        <v>0</v>
      </c>
      <c r="U40" s="201"/>
      <c r="V40" s="58"/>
      <c r="W40" s="58"/>
      <c r="X40" s="58"/>
      <c r="Y40" s="506">
        <f>SUM(Y37:AB39)</f>
        <v>0</v>
      </c>
      <c r="Z40" s="507"/>
      <c r="AA40" s="507"/>
      <c r="AB40" s="508"/>
    </row>
    <row r="41" spans="2:28" s="17" customFormat="1" ht="5.0999999999999996" customHeight="1" thickBot="1" x14ac:dyDescent="0.2">
      <c r="C41"/>
      <c r="D41"/>
      <c r="E41"/>
      <c r="F41" s="34"/>
      <c r="G41" s="34"/>
      <c r="H41" s="34"/>
      <c r="I41" s="34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2:28" s="17" customFormat="1" ht="14.25" thickBot="1" x14ac:dyDescent="0.2">
      <c r="C42" s="509" t="s">
        <v>34</v>
      </c>
      <c r="D42" s="510"/>
      <c r="E42" s="510"/>
      <c r="F42" s="510"/>
      <c r="G42" s="510"/>
      <c r="H42" s="510"/>
      <c r="I42" s="511"/>
      <c r="J42" s="19"/>
      <c r="K42" s="19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19"/>
      <c r="Y42" s="19"/>
      <c r="Z42" s="19"/>
      <c r="AA42" s="19"/>
      <c r="AB42" s="19"/>
    </row>
    <row r="43" spans="2:28" s="17" customFormat="1" x14ac:dyDescent="0.15">
      <c r="C43" s="35" t="s">
        <v>35</v>
      </c>
      <c r="D43" s="502" t="s">
        <v>36</v>
      </c>
      <c r="E43" s="503"/>
      <c r="F43" s="504">
        <f>SUM(Y27+Y34)</f>
        <v>0</v>
      </c>
      <c r="G43" s="504"/>
      <c r="H43" s="504"/>
      <c r="I43" s="505"/>
      <c r="J43" s="19"/>
      <c r="K43" s="19"/>
      <c r="L43" s="40"/>
      <c r="M43" s="501"/>
      <c r="N43" s="501"/>
      <c r="O43" s="40"/>
      <c r="P43" s="501"/>
      <c r="Q43" s="501"/>
      <c r="R43" s="40"/>
      <c r="S43" s="501"/>
      <c r="T43" s="501"/>
      <c r="U43" s="40"/>
      <c r="V43" s="501"/>
      <c r="W43" s="501"/>
      <c r="X43" s="19"/>
      <c r="Y43" s="19"/>
      <c r="Z43" s="19"/>
      <c r="AA43" s="19"/>
      <c r="AB43" s="19"/>
    </row>
    <row r="44" spans="2:28" s="17" customFormat="1" x14ac:dyDescent="0.15">
      <c r="C44" s="36" t="s">
        <v>37</v>
      </c>
      <c r="D44" s="497" t="s">
        <v>38</v>
      </c>
      <c r="E44" s="498"/>
      <c r="F44" s="499">
        <f>SUM(Y40)</f>
        <v>0</v>
      </c>
      <c r="G44" s="499"/>
      <c r="H44" s="499"/>
      <c r="I44" s="500"/>
      <c r="J44" s="19"/>
      <c r="K44" s="19"/>
      <c r="L44" s="40"/>
      <c r="M44" s="501"/>
      <c r="N44" s="501"/>
      <c r="O44" s="40"/>
      <c r="P44" s="501"/>
      <c r="Q44" s="501"/>
      <c r="R44" s="40"/>
      <c r="S44" s="501"/>
      <c r="T44" s="501"/>
      <c r="U44" s="40"/>
      <c r="V44" s="501"/>
      <c r="W44" s="501"/>
      <c r="X44" s="19"/>
      <c r="Y44" s="19"/>
      <c r="Z44" s="19"/>
      <c r="AA44" s="19"/>
      <c r="AB44" s="19"/>
    </row>
    <row r="45" spans="2:28" s="17" customFormat="1" x14ac:dyDescent="0.15">
      <c r="C45" s="36" t="s">
        <v>39</v>
      </c>
      <c r="D45" s="497" t="s">
        <v>40</v>
      </c>
      <c r="E45" s="498"/>
      <c r="F45" s="499">
        <f>SUM(F44*1%)</f>
        <v>0</v>
      </c>
      <c r="G45" s="499"/>
      <c r="H45" s="499"/>
      <c r="I45" s="500"/>
      <c r="J45" s="19"/>
      <c r="K45" s="19"/>
      <c r="L45" s="40"/>
      <c r="M45" s="501"/>
      <c r="N45" s="501"/>
      <c r="O45" s="40"/>
      <c r="P45" s="501"/>
      <c r="Q45" s="501"/>
      <c r="R45" s="40"/>
      <c r="S45" s="501"/>
      <c r="T45" s="501"/>
      <c r="U45" s="40"/>
      <c r="V45" s="501"/>
      <c r="W45" s="501"/>
      <c r="X45" s="19"/>
      <c r="Y45" s="19"/>
      <c r="Z45" s="19"/>
      <c r="AA45" s="19"/>
      <c r="AB45" s="19"/>
    </row>
    <row r="46" spans="2:28" s="17" customFormat="1" x14ac:dyDescent="0.15">
      <c r="C46" s="36" t="s">
        <v>41</v>
      </c>
      <c r="D46" s="497" t="s">
        <v>42</v>
      </c>
      <c r="E46" s="498"/>
      <c r="F46" s="499">
        <f>SUM(F43*1%)</f>
        <v>0</v>
      </c>
      <c r="G46" s="499"/>
      <c r="H46" s="499"/>
      <c r="I46" s="500"/>
      <c r="J46" s="19"/>
      <c r="K46" s="19"/>
      <c r="L46" s="40"/>
      <c r="M46" s="501"/>
      <c r="N46" s="501"/>
      <c r="O46" s="40"/>
      <c r="P46" s="501"/>
      <c r="Q46" s="501"/>
      <c r="R46" s="40"/>
      <c r="S46" s="501"/>
      <c r="T46" s="501"/>
      <c r="U46" s="40"/>
      <c r="V46" s="501"/>
      <c r="W46" s="501"/>
      <c r="X46" s="19"/>
      <c r="Y46" s="19"/>
      <c r="Z46" s="19"/>
      <c r="AA46" s="19"/>
      <c r="AB46" s="19"/>
    </row>
    <row r="47" spans="2:28" s="17" customFormat="1" x14ac:dyDescent="0.15">
      <c r="C47" s="36" t="s">
        <v>43</v>
      </c>
      <c r="D47" s="497" t="s">
        <v>44</v>
      </c>
      <c r="E47" s="498"/>
      <c r="F47" s="499">
        <f>SUM(F43*0.5%)</f>
        <v>0</v>
      </c>
      <c r="G47" s="499"/>
      <c r="H47" s="499"/>
      <c r="I47" s="500"/>
      <c r="J47" s="19"/>
      <c r="K47" s="19"/>
      <c r="L47" s="40"/>
      <c r="M47" s="501"/>
      <c r="N47" s="501"/>
      <c r="O47" s="40"/>
      <c r="P47" s="501"/>
      <c r="Q47" s="501"/>
      <c r="R47" s="40"/>
      <c r="S47" s="501"/>
      <c r="T47" s="501"/>
      <c r="U47" s="40"/>
      <c r="V47" s="501"/>
      <c r="W47" s="501"/>
      <c r="X47" s="19"/>
      <c r="Y47" s="19"/>
      <c r="Z47" s="19"/>
      <c r="AA47" s="19"/>
      <c r="AB47" s="19"/>
    </row>
    <row r="48" spans="2:28" s="17" customFormat="1" ht="14.25" thickBot="1" x14ac:dyDescent="0.2">
      <c r="C48" s="37" t="s">
        <v>45</v>
      </c>
      <c r="D48" s="489" t="s">
        <v>46</v>
      </c>
      <c r="E48" s="490"/>
      <c r="F48" s="491"/>
      <c r="G48" s="491"/>
      <c r="H48" s="491"/>
      <c r="I48" s="492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3:28" s="17" customFormat="1" ht="14.25" thickBot="1" x14ac:dyDescent="0.2">
      <c r="C49" s="38" t="s">
        <v>47</v>
      </c>
      <c r="D49" s="493" t="s">
        <v>48</v>
      </c>
      <c r="E49" s="494"/>
      <c r="F49" s="495">
        <f>SUM(F43-F44-F45-F46-F47-F48)</f>
        <v>0</v>
      </c>
      <c r="G49" s="495"/>
      <c r="H49" s="495"/>
      <c r="I49" s="496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3:28" s="17" customFormat="1" x14ac:dyDescent="0.15"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</sheetData>
  <mergeCells count="301">
    <mergeCell ref="H1:H2"/>
    <mergeCell ref="I1:I2"/>
    <mergeCell ref="J1:N2"/>
    <mergeCell ref="B5:C6"/>
    <mergeCell ref="D5:G6"/>
    <mergeCell ref="H5:N6"/>
    <mergeCell ref="B8:C9"/>
    <mergeCell ref="D8:G9"/>
    <mergeCell ref="H8:N9"/>
    <mergeCell ref="T9:U10"/>
    <mergeCell ref="B12:B27"/>
    <mergeCell ref="C12:E13"/>
    <mergeCell ref="F12:G12"/>
    <mergeCell ref="H12:I12"/>
    <mergeCell ref="J12:K12"/>
    <mergeCell ref="L12:M12"/>
    <mergeCell ref="N12:O12"/>
    <mergeCell ref="P12:Q12"/>
    <mergeCell ref="R12:S12"/>
    <mergeCell ref="T12:U12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7:E17"/>
    <mergeCell ref="F17:G17"/>
    <mergeCell ref="H17:I17"/>
    <mergeCell ref="J17:K17"/>
    <mergeCell ref="V12:AB13"/>
    <mergeCell ref="F13:G13"/>
    <mergeCell ref="H13:I13"/>
    <mergeCell ref="J13:K13"/>
    <mergeCell ref="L13:M13"/>
    <mergeCell ref="N13:O13"/>
    <mergeCell ref="P13:Q13"/>
    <mergeCell ref="R13:S13"/>
    <mergeCell ref="T13:U13"/>
    <mergeCell ref="V14:AB14"/>
    <mergeCell ref="C15:E15"/>
    <mergeCell ref="V15:AB15"/>
    <mergeCell ref="C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AB16"/>
    <mergeCell ref="L17:M17"/>
    <mergeCell ref="N17:O17"/>
    <mergeCell ref="P17:Q17"/>
    <mergeCell ref="R17:S17"/>
    <mergeCell ref="T17:U17"/>
    <mergeCell ref="V17:AB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AB18"/>
    <mergeCell ref="V19:AB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AB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21:AB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AB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3:AB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AB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AB25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AB26"/>
    <mergeCell ref="C25:E25"/>
    <mergeCell ref="F25:G25"/>
    <mergeCell ref="H25:I25"/>
    <mergeCell ref="J25:K25"/>
    <mergeCell ref="L25:M25"/>
    <mergeCell ref="N25:O25"/>
    <mergeCell ref="P25:Q25"/>
    <mergeCell ref="R25:S25"/>
    <mergeCell ref="T25:U25"/>
    <mergeCell ref="T29:U29"/>
    <mergeCell ref="V29:AB29"/>
    <mergeCell ref="N27:O27"/>
    <mergeCell ref="P27:Q27"/>
    <mergeCell ref="R27:S27"/>
    <mergeCell ref="T27:U27"/>
    <mergeCell ref="Y27:AB27"/>
    <mergeCell ref="C30:E30"/>
    <mergeCell ref="V30:AB30"/>
    <mergeCell ref="C27:E27"/>
    <mergeCell ref="F27:G27"/>
    <mergeCell ref="H27:I27"/>
    <mergeCell ref="J27:K27"/>
    <mergeCell ref="L27:M27"/>
    <mergeCell ref="L29:M29"/>
    <mergeCell ref="N29:O29"/>
    <mergeCell ref="P29:Q29"/>
    <mergeCell ref="R29:S29"/>
    <mergeCell ref="V31:AB31"/>
    <mergeCell ref="C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AB32"/>
    <mergeCell ref="C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3:AB33"/>
    <mergeCell ref="C34:E34"/>
    <mergeCell ref="F34:G34"/>
    <mergeCell ref="H34:I34"/>
    <mergeCell ref="J34:K34"/>
    <mergeCell ref="L34:M34"/>
    <mergeCell ref="N34:O34"/>
    <mergeCell ref="P34:Q34"/>
    <mergeCell ref="R34:S34"/>
    <mergeCell ref="T34:U34"/>
    <mergeCell ref="Y34:AB34"/>
    <mergeCell ref="C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6:B40"/>
    <mergeCell ref="C36:E36"/>
    <mergeCell ref="F36:G36"/>
    <mergeCell ref="H36:I36"/>
    <mergeCell ref="J36:K36"/>
    <mergeCell ref="L36:M36"/>
    <mergeCell ref="N36:O36"/>
    <mergeCell ref="P36:Q36"/>
    <mergeCell ref="B29:B34"/>
    <mergeCell ref="C29:E29"/>
    <mergeCell ref="F29:G29"/>
    <mergeCell ref="H29:I29"/>
    <mergeCell ref="J29:K29"/>
    <mergeCell ref="F38:G38"/>
    <mergeCell ref="H38:I38"/>
    <mergeCell ref="J38:K38"/>
    <mergeCell ref="L38:M38"/>
    <mergeCell ref="N38:O38"/>
    <mergeCell ref="P38:Q38"/>
    <mergeCell ref="P40:Q40"/>
    <mergeCell ref="R36:S36"/>
    <mergeCell ref="T36:U36"/>
    <mergeCell ref="Y36:AB36"/>
    <mergeCell ref="F37:G37"/>
    <mergeCell ref="H37:I37"/>
    <mergeCell ref="J37:K37"/>
    <mergeCell ref="L37:M37"/>
    <mergeCell ref="N37:O37"/>
    <mergeCell ref="P37:Q37"/>
    <mergeCell ref="R37:S37"/>
    <mergeCell ref="T37:U37"/>
    <mergeCell ref="V37:AB37"/>
    <mergeCell ref="R38:S38"/>
    <mergeCell ref="T38:U38"/>
    <mergeCell ref="V38:AB38"/>
    <mergeCell ref="F39:G39"/>
    <mergeCell ref="H39:I39"/>
    <mergeCell ref="J39:K39"/>
    <mergeCell ref="L39:M39"/>
    <mergeCell ref="N39:O39"/>
    <mergeCell ref="P39:Q39"/>
    <mergeCell ref="R39:S39"/>
    <mergeCell ref="T39:U39"/>
    <mergeCell ref="V39:AB39"/>
    <mergeCell ref="R40:S40"/>
    <mergeCell ref="T40:U40"/>
    <mergeCell ref="Y40:AB40"/>
    <mergeCell ref="C42:I42"/>
    <mergeCell ref="L42:N42"/>
    <mergeCell ref="O42:Q42"/>
    <mergeCell ref="R42:T42"/>
    <mergeCell ref="U42:W42"/>
    <mergeCell ref="C40:E40"/>
    <mergeCell ref="F40:G40"/>
    <mergeCell ref="H40:I40"/>
    <mergeCell ref="J40:K40"/>
    <mergeCell ref="L40:M40"/>
    <mergeCell ref="N40:O40"/>
    <mergeCell ref="D44:E44"/>
    <mergeCell ref="F44:I44"/>
    <mergeCell ref="M44:N44"/>
    <mergeCell ref="P44:Q44"/>
    <mergeCell ref="S44:T44"/>
    <mergeCell ref="V44:W44"/>
    <mergeCell ref="D43:E43"/>
    <mergeCell ref="F43:I43"/>
    <mergeCell ref="M43:N43"/>
    <mergeCell ref="P43:Q43"/>
    <mergeCell ref="S43:T43"/>
    <mergeCell ref="V43:W43"/>
    <mergeCell ref="V47:W47"/>
    <mergeCell ref="D46:E46"/>
    <mergeCell ref="F46:I46"/>
    <mergeCell ref="M46:N46"/>
    <mergeCell ref="P46:Q46"/>
    <mergeCell ref="S46:T46"/>
    <mergeCell ref="V46:W46"/>
    <mergeCell ref="D45:E45"/>
    <mergeCell ref="F45:I45"/>
    <mergeCell ref="M45:N45"/>
    <mergeCell ref="P45:Q45"/>
    <mergeCell ref="S45:T45"/>
    <mergeCell ref="V45:W45"/>
    <mergeCell ref="D48:E48"/>
    <mergeCell ref="F48:I48"/>
    <mergeCell ref="D49:E49"/>
    <mergeCell ref="F49:I49"/>
    <mergeCell ref="D47:E47"/>
    <mergeCell ref="F47:I47"/>
    <mergeCell ref="M47:N47"/>
    <mergeCell ref="P47:Q47"/>
    <mergeCell ref="S47:T47"/>
  </mergeCells>
  <phoneticPr fontId="19"/>
  <pageMargins left="0.35433070866141736" right="0.23622047244094491" top="0.74803149606299213" bottom="0.74803149606299213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B2:DB118"/>
  <sheetViews>
    <sheetView showZeros="0" view="pageBreakPreview" topLeftCell="A4" zoomScale="90" zoomScaleNormal="70" zoomScaleSheetLayoutView="90" workbookViewId="0">
      <selection activeCell="B2" sqref="B2:J5"/>
    </sheetView>
  </sheetViews>
  <sheetFormatPr defaultColWidth="1.25" defaultRowHeight="7.15" customHeight="1" x14ac:dyDescent="0.15"/>
  <cols>
    <col min="1" max="1" width="1.25" style="1"/>
    <col min="2" max="105" width="1.875" style="1" customWidth="1"/>
    <col min="106" max="16384" width="1.25" style="1"/>
  </cols>
  <sheetData>
    <row r="2" spans="2:105" ht="7.15" customHeight="1" x14ac:dyDescent="0.15">
      <c r="AP2" s="105" t="s">
        <v>135</v>
      </c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2:105" ht="7.15" customHeight="1" x14ac:dyDescent="0.15"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2:105" ht="7.15" customHeight="1" x14ac:dyDescent="0.15"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8" spans="2:105" ht="7.15" customHeight="1" x14ac:dyDescent="0.15">
      <c r="Z8" s="50"/>
      <c r="AA8" s="50"/>
      <c r="AB8" s="50"/>
      <c r="AC8" s="50"/>
      <c r="AD8" s="50"/>
      <c r="AE8" s="50"/>
      <c r="AF8" s="50"/>
      <c r="AG8" s="50"/>
      <c r="BV8" s="107" t="s">
        <v>134</v>
      </c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</row>
    <row r="9" spans="2:105" ht="7.15" customHeight="1" x14ac:dyDescent="0.15">
      <c r="B9" s="50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</row>
    <row r="10" spans="2:105" ht="7.15" customHeight="1" x14ac:dyDescent="0.15">
      <c r="B10" s="50"/>
      <c r="C10" s="108" t="s">
        <v>133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2"/>
    </row>
    <row r="11" spans="2:105" ht="7.15" customHeight="1" x14ac:dyDescent="0.15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49"/>
      <c r="AJ11" s="49"/>
      <c r="AK11" s="49"/>
      <c r="AL11" s="49"/>
      <c r="AM11" s="49"/>
      <c r="AN11" s="49"/>
      <c r="BV11" s="6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13"/>
    </row>
    <row r="12" spans="2:105" ht="7.15" customHeight="1" x14ac:dyDescent="0.15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J12" s="49"/>
      <c r="AK12" s="49"/>
      <c r="AL12" s="49"/>
      <c r="AM12" s="49"/>
      <c r="AN12" s="49"/>
      <c r="BV12" s="6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13"/>
    </row>
    <row r="13" spans="2:105" ht="7.15" customHeight="1" thickBot="1" x14ac:dyDescent="0.2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J13" s="49"/>
      <c r="AK13" s="49"/>
      <c r="AL13" s="49"/>
      <c r="AM13" s="49"/>
      <c r="AN13" s="49"/>
      <c r="BV13" s="6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13"/>
    </row>
    <row r="14" spans="2:105" ht="7.15" customHeight="1" thickTop="1" x14ac:dyDescent="0.15">
      <c r="BV14" s="6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13"/>
    </row>
    <row r="15" spans="2:105" ht="7.15" customHeight="1" x14ac:dyDescent="0.15">
      <c r="BV15" s="6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13"/>
    </row>
    <row r="16" spans="2:105" ht="7.15" customHeight="1" x14ac:dyDescent="0.15">
      <c r="AI16" s="4"/>
      <c r="AJ16" s="4"/>
      <c r="AK16" s="4"/>
      <c r="AL16" s="4"/>
      <c r="AM16" s="4"/>
      <c r="AN16" s="4"/>
      <c r="AO16" s="4"/>
      <c r="AP16" s="4"/>
      <c r="AQ16" s="4"/>
      <c r="BV16" s="6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13"/>
    </row>
    <row r="17" spans="3:105" ht="7.15" customHeight="1" x14ac:dyDescent="0.15">
      <c r="AI17" s="4"/>
      <c r="AJ17" s="4"/>
      <c r="AK17" s="4"/>
      <c r="AL17" s="4"/>
      <c r="AM17" s="4"/>
      <c r="AN17" s="4"/>
      <c r="AO17" s="4"/>
      <c r="AP17" s="4"/>
      <c r="AQ17" s="4"/>
      <c r="BV17" s="6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13"/>
    </row>
    <row r="18" spans="3:105" ht="7.15" customHeight="1" x14ac:dyDescent="0.15">
      <c r="D18" s="110" t="s">
        <v>132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AI18" s="4"/>
      <c r="AJ18" s="4"/>
      <c r="AK18" s="4"/>
      <c r="BV18" s="6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13"/>
    </row>
    <row r="19" spans="3:105" ht="7.15" customHeight="1" x14ac:dyDescent="0.15"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BV19" s="6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13"/>
    </row>
    <row r="20" spans="3:105" ht="7.15" customHeight="1" x14ac:dyDescent="0.15">
      <c r="BV20" s="6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13"/>
    </row>
    <row r="21" spans="3:105" ht="7.15" customHeight="1" thickBot="1" x14ac:dyDescent="0.2">
      <c r="AI21" s="4"/>
      <c r="AJ21" s="4"/>
      <c r="AK21" s="4"/>
      <c r="AL21" s="4"/>
      <c r="AM21" s="4"/>
      <c r="AN21" s="4"/>
      <c r="AO21" s="4"/>
      <c r="AP21" s="4"/>
      <c r="AQ21" s="4"/>
      <c r="BV21" s="6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13"/>
    </row>
    <row r="22" spans="3:105" ht="7.15" customHeight="1" x14ac:dyDescent="0.15">
      <c r="C22" s="111" t="s">
        <v>131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7">
        <f>CM95</f>
        <v>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9"/>
      <c r="AI22" s="4"/>
      <c r="AJ22" s="4"/>
      <c r="AK22" s="4"/>
      <c r="BV22" s="6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13"/>
    </row>
    <row r="23" spans="3:105" ht="7.15" customHeight="1" x14ac:dyDescent="0.15"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20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2"/>
      <c r="BV23" s="6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13"/>
    </row>
    <row r="24" spans="3:105" ht="7.15" customHeight="1" x14ac:dyDescent="0.15"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20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2"/>
      <c r="BV24" s="6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13"/>
    </row>
    <row r="25" spans="3:105" ht="7.15" customHeight="1" x14ac:dyDescent="0.15"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20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2"/>
      <c r="AI25" s="4"/>
      <c r="AJ25" s="4"/>
      <c r="AK25" s="4"/>
      <c r="AL25" s="4"/>
      <c r="AM25" s="4"/>
      <c r="AN25" s="4"/>
      <c r="AO25" s="4"/>
      <c r="AP25" s="4"/>
      <c r="AQ25" s="4"/>
      <c r="BV25" s="7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13"/>
    </row>
    <row r="26" spans="3:105" ht="7.15" customHeight="1" thickBot="1" x14ac:dyDescent="0.2"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23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5"/>
      <c r="AI26" s="4"/>
      <c r="AJ26" s="4"/>
      <c r="AK26" s="4"/>
      <c r="BV26" s="7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13"/>
    </row>
    <row r="27" spans="3:105" ht="7.15" customHeight="1" x14ac:dyDescent="0.15">
      <c r="BV27" s="7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13"/>
    </row>
    <row r="28" spans="3:105" ht="7.15" customHeight="1" x14ac:dyDescent="0.15">
      <c r="C28" s="110" t="s">
        <v>130</v>
      </c>
      <c r="D28" s="110"/>
      <c r="E28" s="110"/>
      <c r="F28" s="110" t="e">
        <f>#REF!</f>
        <v>#REF!</v>
      </c>
      <c r="G28" s="110"/>
      <c r="H28" s="110" t="s">
        <v>129</v>
      </c>
      <c r="I28" s="110"/>
      <c r="J28" s="110" t="e">
        <f>#REF!</f>
        <v>#REF!</v>
      </c>
      <c r="K28" s="110"/>
      <c r="L28" s="110" t="s">
        <v>128</v>
      </c>
      <c r="M28" s="110"/>
      <c r="N28" s="110" t="e">
        <f>#REF!</f>
        <v>#REF!</v>
      </c>
      <c r="O28" s="110"/>
      <c r="P28" s="110" t="s">
        <v>127</v>
      </c>
      <c r="Q28" s="110"/>
      <c r="BV28" s="7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127" t="s">
        <v>126</v>
      </c>
      <c r="CY28" s="127"/>
      <c r="CZ28" s="127"/>
      <c r="DA28" s="13"/>
    </row>
    <row r="29" spans="3:105" ht="7.15" customHeight="1" x14ac:dyDescent="0.15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BV29" s="7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127"/>
      <c r="CY29" s="127"/>
      <c r="CZ29" s="127"/>
      <c r="DA29" s="13"/>
    </row>
    <row r="30" spans="3:105" ht="7.15" customHeight="1" x14ac:dyDescent="0.15"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BV30" s="6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127"/>
      <c r="CY30" s="127"/>
      <c r="CZ30" s="127"/>
      <c r="DA30" s="13"/>
    </row>
    <row r="31" spans="3:105" ht="7.15" customHeight="1" x14ac:dyDescent="0.15"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BV31" s="6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13"/>
    </row>
    <row r="32" spans="3:105" ht="7.15" customHeight="1" x14ac:dyDescent="0.15">
      <c r="BV32" s="8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6"/>
    </row>
    <row r="33" spans="2:106" ht="7.15" customHeight="1" x14ac:dyDescent="0.15">
      <c r="D33" s="128" t="s">
        <v>125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2:106" ht="7.15" customHeight="1" x14ac:dyDescent="0.15"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2:106" ht="7.15" customHeight="1" x14ac:dyDescent="0.15">
      <c r="B35" s="129" t="s">
        <v>124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1"/>
    </row>
    <row r="36" spans="2:106" ht="7.15" customHeight="1" x14ac:dyDescent="0.15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4"/>
    </row>
    <row r="37" spans="2:106" ht="7.15" customHeight="1" x14ac:dyDescent="0.15">
      <c r="B37" s="135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7"/>
    </row>
    <row r="38" spans="2:106" ht="7.15" customHeight="1" x14ac:dyDescent="0.15">
      <c r="B38" s="138" t="s">
        <v>123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40"/>
      <c r="AA38" s="147" t="s">
        <v>122</v>
      </c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9"/>
      <c r="AM38" s="156" t="s">
        <v>121</v>
      </c>
      <c r="AN38" s="156"/>
      <c r="AO38" s="156"/>
      <c r="AP38" s="156"/>
      <c r="AQ38" s="156"/>
      <c r="AR38" s="156"/>
      <c r="AS38" s="156"/>
      <c r="AT38" s="156"/>
      <c r="AU38" s="156" t="s">
        <v>117</v>
      </c>
      <c r="AV38" s="156"/>
      <c r="AW38" s="156"/>
      <c r="AX38" s="604" t="s">
        <v>120</v>
      </c>
      <c r="AY38" s="604"/>
      <c r="AZ38" s="604"/>
      <c r="BA38" s="604"/>
      <c r="BB38" s="604"/>
      <c r="BC38" s="604"/>
      <c r="BD38" s="604"/>
      <c r="BE38" s="604"/>
      <c r="BF38" s="156" t="s">
        <v>117</v>
      </c>
      <c r="BG38" s="156"/>
      <c r="BH38" s="156"/>
      <c r="BI38" s="605" t="s">
        <v>119</v>
      </c>
      <c r="BJ38" s="605"/>
      <c r="BK38" s="605"/>
      <c r="BL38" s="605"/>
      <c r="BM38" s="605"/>
      <c r="BN38" s="605"/>
      <c r="BO38" s="605"/>
      <c r="BP38" s="605"/>
      <c r="BQ38" s="156" t="s">
        <v>117</v>
      </c>
      <c r="BR38" s="156"/>
      <c r="BS38" s="156"/>
      <c r="BT38" s="156" t="s">
        <v>118</v>
      </c>
      <c r="BU38" s="156"/>
      <c r="BV38" s="156"/>
      <c r="BW38" s="156"/>
      <c r="BX38" s="156"/>
      <c r="BY38" s="156"/>
      <c r="BZ38" s="156"/>
      <c r="CA38" s="156"/>
      <c r="CB38" s="156" t="s">
        <v>117</v>
      </c>
      <c r="CC38" s="156"/>
      <c r="CD38" s="156"/>
      <c r="CE38" s="156" t="s">
        <v>116</v>
      </c>
      <c r="CF38" s="156"/>
      <c r="CG38" s="156"/>
      <c r="CH38" s="156"/>
      <c r="CI38" s="156"/>
      <c r="CJ38" s="156"/>
      <c r="CK38" s="156"/>
      <c r="CL38" s="156"/>
      <c r="CM38" s="156" t="s">
        <v>108</v>
      </c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48"/>
    </row>
    <row r="39" spans="2:106" ht="7.15" customHeight="1" x14ac:dyDescent="0.1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50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2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604"/>
      <c r="AY39" s="604"/>
      <c r="AZ39" s="604"/>
      <c r="BA39" s="604"/>
      <c r="BB39" s="604"/>
      <c r="BC39" s="604"/>
      <c r="BD39" s="604"/>
      <c r="BE39" s="604"/>
      <c r="BF39" s="156"/>
      <c r="BG39" s="156"/>
      <c r="BH39" s="156"/>
      <c r="BI39" s="605"/>
      <c r="BJ39" s="605"/>
      <c r="BK39" s="605"/>
      <c r="BL39" s="605"/>
      <c r="BM39" s="605"/>
      <c r="BN39" s="605"/>
      <c r="BO39" s="605"/>
      <c r="BP39" s="605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48"/>
    </row>
    <row r="40" spans="2:106" ht="7.15" customHeight="1" x14ac:dyDescent="0.1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  <c r="AA40" s="153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604"/>
      <c r="AY40" s="604"/>
      <c r="AZ40" s="604"/>
      <c r="BA40" s="604"/>
      <c r="BB40" s="604"/>
      <c r="BC40" s="604"/>
      <c r="BD40" s="604"/>
      <c r="BE40" s="604"/>
      <c r="BF40" s="156"/>
      <c r="BG40" s="156"/>
      <c r="BH40" s="156"/>
      <c r="BI40" s="605"/>
      <c r="BJ40" s="605"/>
      <c r="BK40" s="605"/>
      <c r="BL40" s="605"/>
      <c r="BM40" s="605"/>
      <c r="BN40" s="605"/>
      <c r="BO40" s="605"/>
      <c r="BP40" s="605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48"/>
    </row>
    <row r="41" spans="2:106" ht="7.15" customHeight="1" x14ac:dyDescent="0.15">
      <c r="B41" s="584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6"/>
      <c r="AA41" s="593"/>
      <c r="AB41" s="593"/>
      <c r="AC41" s="593"/>
      <c r="AD41" s="593"/>
      <c r="AE41" s="593"/>
      <c r="AF41" s="593"/>
      <c r="AG41" s="593"/>
      <c r="AH41" s="593"/>
      <c r="AI41" s="593"/>
      <c r="AJ41" s="593"/>
      <c r="AK41" s="593"/>
      <c r="AL41" s="593"/>
      <c r="AM41" s="166">
        <f>AX41+BI41</f>
        <v>0</v>
      </c>
      <c r="AN41" s="166"/>
      <c r="AO41" s="166"/>
      <c r="AP41" s="166"/>
      <c r="AQ41" s="166"/>
      <c r="AR41" s="166"/>
      <c r="AS41" s="166"/>
      <c r="AT41" s="166"/>
      <c r="AU41" s="594" t="e">
        <f>AM41/AA41</f>
        <v>#DIV/0!</v>
      </c>
      <c r="AV41" s="594"/>
      <c r="AW41" s="594"/>
      <c r="AX41" s="593"/>
      <c r="AY41" s="593"/>
      <c r="AZ41" s="593"/>
      <c r="BA41" s="593"/>
      <c r="BB41" s="593"/>
      <c r="BC41" s="593"/>
      <c r="BD41" s="593"/>
      <c r="BE41" s="593"/>
      <c r="BF41" s="583" t="e">
        <f>AX41/AA41</f>
        <v>#DIV/0!</v>
      </c>
      <c r="BG41" s="583"/>
      <c r="BH41" s="583"/>
      <c r="BI41" s="593"/>
      <c r="BJ41" s="593"/>
      <c r="BK41" s="593"/>
      <c r="BL41" s="593"/>
      <c r="BM41" s="593"/>
      <c r="BN41" s="593"/>
      <c r="BO41" s="593"/>
      <c r="BP41" s="593"/>
      <c r="BQ41" s="583" t="e">
        <f>BI41/AA41</f>
        <v>#DIV/0!</v>
      </c>
      <c r="BR41" s="583"/>
      <c r="BS41" s="583"/>
      <c r="BT41" s="166">
        <f>AA41-AM41</f>
        <v>0</v>
      </c>
      <c r="BU41" s="166"/>
      <c r="BV41" s="166"/>
      <c r="BW41" s="166"/>
      <c r="BX41" s="166"/>
      <c r="BY41" s="166"/>
      <c r="BZ41" s="166"/>
      <c r="CA41" s="166"/>
      <c r="CB41" s="583" t="e">
        <f>BT41/AA41</f>
        <v>#DIV/0!</v>
      </c>
      <c r="CC41" s="583"/>
      <c r="CD41" s="583"/>
      <c r="CE41" s="166">
        <f>BI41*0.1</f>
        <v>0</v>
      </c>
      <c r="CF41" s="166"/>
      <c r="CG41" s="166"/>
      <c r="CH41" s="166"/>
      <c r="CI41" s="166"/>
      <c r="CJ41" s="166"/>
      <c r="CK41" s="166"/>
      <c r="CL41" s="166"/>
      <c r="CM41" s="166">
        <f>BI41+CE41</f>
        <v>0</v>
      </c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48"/>
    </row>
    <row r="42" spans="2:106" ht="7.15" customHeight="1" x14ac:dyDescent="0.15">
      <c r="B42" s="587"/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9"/>
      <c r="AA42" s="59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593"/>
      <c r="AM42" s="166"/>
      <c r="AN42" s="166"/>
      <c r="AO42" s="166"/>
      <c r="AP42" s="166"/>
      <c r="AQ42" s="166"/>
      <c r="AR42" s="166"/>
      <c r="AS42" s="166"/>
      <c r="AT42" s="166"/>
      <c r="AU42" s="594"/>
      <c r="AV42" s="594"/>
      <c r="AW42" s="594"/>
      <c r="AX42" s="593"/>
      <c r="AY42" s="593"/>
      <c r="AZ42" s="593"/>
      <c r="BA42" s="593"/>
      <c r="BB42" s="593"/>
      <c r="BC42" s="593"/>
      <c r="BD42" s="593"/>
      <c r="BE42" s="593"/>
      <c r="BF42" s="583"/>
      <c r="BG42" s="583"/>
      <c r="BH42" s="583"/>
      <c r="BI42" s="593"/>
      <c r="BJ42" s="593"/>
      <c r="BK42" s="593"/>
      <c r="BL42" s="593"/>
      <c r="BM42" s="593"/>
      <c r="BN42" s="593"/>
      <c r="BO42" s="593"/>
      <c r="BP42" s="593"/>
      <c r="BQ42" s="583"/>
      <c r="BR42" s="583"/>
      <c r="BS42" s="583"/>
      <c r="BT42" s="166"/>
      <c r="BU42" s="166"/>
      <c r="BV42" s="166"/>
      <c r="BW42" s="166"/>
      <c r="BX42" s="166"/>
      <c r="BY42" s="166"/>
      <c r="BZ42" s="166"/>
      <c r="CA42" s="166"/>
      <c r="CB42" s="583"/>
      <c r="CC42" s="583"/>
      <c r="CD42" s="583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48"/>
    </row>
    <row r="43" spans="2:106" ht="7.15" customHeight="1" x14ac:dyDescent="0.15">
      <c r="B43" s="590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2"/>
      <c r="AA43" s="593"/>
      <c r="AB43" s="593"/>
      <c r="AC43" s="593"/>
      <c r="AD43" s="593"/>
      <c r="AE43" s="593"/>
      <c r="AF43" s="593"/>
      <c r="AG43" s="593"/>
      <c r="AH43" s="593"/>
      <c r="AI43" s="593"/>
      <c r="AJ43" s="593"/>
      <c r="AK43" s="593"/>
      <c r="AL43" s="593"/>
      <c r="AM43" s="166"/>
      <c r="AN43" s="166"/>
      <c r="AO43" s="166"/>
      <c r="AP43" s="166"/>
      <c r="AQ43" s="166"/>
      <c r="AR43" s="166"/>
      <c r="AS43" s="166"/>
      <c r="AT43" s="166"/>
      <c r="AU43" s="594"/>
      <c r="AV43" s="594"/>
      <c r="AW43" s="594"/>
      <c r="AX43" s="593"/>
      <c r="AY43" s="593"/>
      <c r="AZ43" s="593"/>
      <c r="BA43" s="593"/>
      <c r="BB43" s="593"/>
      <c r="BC43" s="593"/>
      <c r="BD43" s="593"/>
      <c r="BE43" s="593"/>
      <c r="BF43" s="583"/>
      <c r="BG43" s="583"/>
      <c r="BH43" s="583"/>
      <c r="BI43" s="593"/>
      <c r="BJ43" s="593"/>
      <c r="BK43" s="593"/>
      <c r="BL43" s="593"/>
      <c r="BM43" s="593"/>
      <c r="BN43" s="593"/>
      <c r="BO43" s="593"/>
      <c r="BP43" s="593"/>
      <c r="BQ43" s="583"/>
      <c r="BR43" s="583"/>
      <c r="BS43" s="583"/>
      <c r="BT43" s="166"/>
      <c r="BU43" s="166"/>
      <c r="BV43" s="166"/>
      <c r="BW43" s="166"/>
      <c r="BX43" s="166"/>
      <c r="BY43" s="166"/>
      <c r="BZ43" s="166"/>
      <c r="CA43" s="166"/>
      <c r="CB43" s="583"/>
      <c r="CC43" s="583"/>
      <c r="CD43" s="583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48"/>
    </row>
    <row r="44" spans="2:106" ht="7.15" customHeight="1" x14ac:dyDescent="0.15">
      <c r="B44" s="584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6"/>
      <c r="AA44" s="593"/>
      <c r="AB44" s="593"/>
      <c r="AC44" s="593"/>
      <c r="AD44" s="593"/>
      <c r="AE44" s="593"/>
      <c r="AF44" s="593"/>
      <c r="AG44" s="593"/>
      <c r="AH44" s="593"/>
      <c r="AI44" s="593"/>
      <c r="AJ44" s="593"/>
      <c r="AK44" s="593"/>
      <c r="AL44" s="593"/>
      <c r="AM44" s="166">
        <f>AX44+BI44</f>
        <v>0</v>
      </c>
      <c r="AN44" s="166"/>
      <c r="AO44" s="166"/>
      <c r="AP44" s="166"/>
      <c r="AQ44" s="166"/>
      <c r="AR44" s="166"/>
      <c r="AS44" s="166"/>
      <c r="AT44" s="166"/>
      <c r="AU44" s="594" t="e">
        <f>AM44/AA44</f>
        <v>#DIV/0!</v>
      </c>
      <c r="AV44" s="594"/>
      <c r="AW44" s="594"/>
      <c r="AX44" s="593"/>
      <c r="AY44" s="593"/>
      <c r="AZ44" s="593"/>
      <c r="BA44" s="593"/>
      <c r="BB44" s="593"/>
      <c r="BC44" s="593"/>
      <c r="BD44" s="593"/>
      <c r="BE44" s="593"/>
      <c r="BF44" s="583" t="e">
        <f>AX44/AA44</f>
        <v>#DIV/0!</v>
      </c>
      <c r="BG44" s="583"/>
      <c r="BH44" s="583"/>
      <c r="BI44" s="593"/>
      <c r="BJ44" s="593"/>
      <c r="BK44" s="593"/>
      <c r="BL44" s="593"/>
      <c r="BM44" s="593"/>
      <c r="BN44" s="593"/>
      <c r="BO44" s="593"/>
      <c r="BP44" s="593"/>
      <c r="BQ44" s="583" t="e">
        <f>BI44/AA44</f>
        <v>#DIV/0!</v>
      </c>
      <c r="BR44" s="583"/>
      <c r="BS44" s="583"/>
      <c r="BT44" s="166">
        <f>AA44-AM44</f>
        <v>0</v>
      </c>
      <c r="BU44" s="166"/>
      <c r="BV44" s="166"/>
      <c r="BW44" s="166"/>
      <c r="BX44" s="166"/>
      <c r="BY44" s="166"/>
      <c r="BZ44" s="166"/>
      <c r="CA44" s="166"/>
      <c r="CB44" s="583" t="e">
        <f>BT44/AA44</f>
        <v>#DIV/0!</v>
      </c>
      <c r="CC44" s="583"/>
      <c r="CD44" s="583"/>
      <c r="CE44" s="166">
        <f>BI44*0.1</f>
        <v>0</v>
      </c>
      <c r="CF44" s="166"/>
      <c r="CG44" s="166"/>
      <c r="CH44" s="166"/>
      <c r="CI44" s="166"/>
      <c r="CJ44" s="166"/>
      <c r="CK44" s="166"/>
      <c r="CL44" s="166"/>
      <c r="CM44" s="166">
        <f>BI44+CE44</f>
        <v>0</v>
      </c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48"/>
    </row>
    <row r="45" spans="2:106" ht="7.15" customHeight="1" x14ac:dyDescent="0.15">
      <c r="B45" s="587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9"/>
      <c r="AA45" s="593"/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166"/>
      <c r="AN45" s="166"/>
      <c r="AO45" s="166"/>
      <c r="AP45" s="166"/>
      <c r="AQ45" s="166"/>
      <c r="AR45" s="166"/>
      <c r="AS45" s="166"/>
      <c r="AT45" s="166"/>
      <c r="AU45" s="594"/>
      <c r="AV45" s="594"/>
      <c r="AW45" s="594"/>
      <c r="AX45" s="593"/>
      <c r="AY45" s="593"/>
      <c r="AZ45" s="593"/>
      <c r="BA45" s="593"/>
      <c r="BB45" s="593"/>
      <c r="BC45" s="593"/>
      <c r="BD45" s="593"/>
      <c r="BE45" s="593"/>
      <c r="BF45" s="583"/>
      <c r="BG45" s="583"/>
      <c r="BH45" s="583"/>
      <c r="BI45" s="593"/>
      <c r="BJ45" s="593"/>
      <c r="BK45" s="593"/>
      <c r="BL45" s="593"/>
      <c r="BM45" s="593"/>
      <c r="BN45" s="593"/>
      <c r="BO45" s="593"/>
      <c r="BP45" s="593"/>
      <c r="BQ45" s="583"/>
      <c r="BR45" s="583"/>
      <c r="BS45" s="583"/>
      <c r="BT45" s="166"/>
      <c r="BU45" s="166"/>
      <c r="BV45" s="166"/>
      <c r="BW45" s="166"/>
      <c r="BX45" s="166"/>
      <c r="BY45" s="166"/>
      <c r="BZ45" s="166"/>
      <c r="CA45" s="166"/>
      <c r="CB45" s="583"/>
      <c r="CC45" s="583"/>
      <c r="CD45" s="583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48"/>
    </row>
    <row r="46" spans="2:106" ht="7.15" customHeight="1" x14ac:dyDescent="0.15"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2"/>
      <c r="AA46" s="593"/>
      <c r="AB46" s="593"/>
      <c r="AC46" s="593"/>
      <c r="AD46" s="593"/>
      <c r="AE46" s="593"/>
      <c r="AF46" s="593"/>
      <c r="AG46" s="593"/>
      <c r="AH46" s="593"/>
      <c r="AI46" s="593"/>
      <c r="AJ46" s="593"/>
      <c r="AK46" s="593"/>
      <c r="AL46" s="593"/>
      <c r="AM46" s="166"/>
      <c r="AN46" s="166"/>
      <c r="AO46" s="166"/>
      <c r="AP46" s="166"/>
      <c r="AQ46" s="166"/>
      <c r="AR46" s="166"/>
      <c r="AS46" s="166"/>
      <c r="AT46" s="166"/>
      <c r="AU46" s="594"/>
      <c r="AV46" s="594"/>
      <c r="AW46" s="594"/>
      <c r="AX46" s="593"/>
      <c r="AY46" s="593"/>
      <c r="AZ46" s="593"/>
      <c r="BA46" s="593"/>
      <c r="BB46" s="593"/>
      <c r="BC46" s="593"/>
      <c r="BD46" s="593"/>
      <c r="BE46" s="593"/>
      <c r="BF46" s="583"/>
      <c r="BG46" s="583"/>
      <c r="BH46" s="583"/>
      <c r="BI46" s="593"/>
      <c r="BJ46" s="593"/>
      <c r="BK46" s="593"/>
      <c r="BL46" s="593"/>
      <c r="BM46" s="593"/>
      <c r="BN46" s="593"/>
      <c r="BO46" s="593"/>
      <c r="BP46" s="593"/>
      <c r="BQ46" s="583"/>
      <c r="BR46" s="583"/>
      <c r="BS46" s="583"/>
      <c r="BT46" s="166"/>
      <c r="BU46" s="166"/>
      <c r="BV46" s="166"/>
      <c r="BW46" s="166"/>
      <c r="BX46" s="166"/>
      <c r="BY46" s="166"/>
      <c r="BZ46" s="166"/>
      <c r="CA46" s="166"/>
      <c r="CB46" s="583"/>
      <c r="CC46" s="583"/>
      <c r="CD46" s="583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48"/>
    </row>
    <row r="47" spans="2:106" ht="7.15" customHeight="1" x14ac:dyDescent="0.15">
      <c r="B47" s="584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6"/>
      <c r="AA47" s="593"/>
      <c r="AB47" s="593"/>
      <c r="AC47" s="593"/>
      <c r="AD47" s="593"/>
      <c r="AE47" s="593"/>
      <c r="AF47" s="593"/>
      <c r="AG47" s="593"/>
      <c r="AH47" s="593"/>
      <c r="AI47" s="593"/>
      <c r="AJ47" s="593"/>
      <c r="AK47" s="593"/>
      <c r="AL47" s="593"/>
      <c r="AM47" s="166">
        <f>AX47+BI47</f>
        <v>0</v>
      </c>
      <c r="AN47" s="166"/>
      <c r="AO47" s="166"/>
      <c r="AP47" s="166"/>
      <c r="AQ47" s="166"/>
      <c r="AR47" s="166"/>
      <c r="AS47" s="166"/>
      <c r="AT47" s="166"/>
      <c r="AU47" s="594" t="e">
        <f>AM47/AA47</f>
        <v>#DIV/0!</v>
      </c>
      <c r="AV47" s="594"/>
      <c r="AW47" s="594"/>
      <c r="AX47" s="593"/>
      <c r="AY47" s="593"/>
      <c r="AZ47" s="593"/>
      <c r="BA47" s="593"/>
      <c r="BB47" s="593"/>
      <c r="BC47" s="593"/>
      <c r="BD47" s="593"/>
      <c r="BE47" s="593"/>
      <c r="BF47" s="583" t="e">
        <f>AX47/AA47</f>
        <v>#DIV/0!</v>
      </c>
      <c r="BG47" s="583"/>
      <c r="BH47" s="583"/>
      <c r="BI47" s="593"/>
      <c r="BJ47" s="593"/>
      <c r="BK47" s="593"/>
      <c r="BL47" s="593"/>
      <c r="BM47" s="593"/>
      <c r="BN47" s="593"/>
      <c r="BO47" s="593"/>
      <c r="BP47" s="593"/>
      <c r="BQ47" s="583" t="e">
        <f>BI47/AA47</f>
        <v>#DIV/0!</v>
      </c>
      <c r="BR47" s="583"/>
      <c r="BS47" s="583"/>
      <c r="BT47" s="166">
        <f>AA47-AM47</f>
        <v>0</v>
      </c>
      <c r="BU47" s="166"/>
      <c r="BV47" s="166"/>
      <c r="BW47" s="166"/>
      <c r="BX47" s="166"/>
      <c r="BY47" s="166"/>
      <c r="BZ47" s="166"/>
      <c r="CA47" s="166"/>
      <c r="CB47" s="583" t="e">
        <f>BT47/AA47</f>
        <v>#DIV/0!</v>
      </c>
      <c r="CC47" s="583"/>
      <c r="CD47" s="583"/>
      <c r="CE47" s="166">
        <f>BI47*0.1</f>
        <v>0</v>
      </c>
      <c r="CF47" s="166"/>
      <c r="CG47" s="166"/>
      <c r="CH47" s="166"/>
      <c r="CI47" s="166"/>
      <c r="CJ47" s="166"/>
      <c r="CK47" s="166"/>
      <c r="CL47" s="166"/>
      <c r="CM47" s="166">
        <f>BI47+CE47</f>
        <v>0</v>
      </c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48"/>
    </row>
    <row r="48" spans="2:106" ht="7.15" customHeight="1" x14ac:dyDescent="0.15">
      <c r="B48" s="587"/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9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166"/>
      <c r="AN48" s="166"/>
      <c r="AO48" s="166"/>
      <c r="AP48" s="166"/>
      <c r="AQ48" s="166"/>
      <c r="AR48" s="166"/>
      <c r="AS48" s="166"/>
      <c r="AT48" s="166"/>
      <c r="AU48" s="594"/>
      <c r="AV48" s="594"/>
      <c r="AW48" s="594"/>
      <c r="AX48" s="593"/>
      <c r="AY48" s="593"/>
      <c r="AZ48" s="593"/>
      <c r="BA48" s="593"/>
      <c r="BB48" s="593"/>
      <c r="BC48" s="593"/>
      <c r="BD48" s="593"/>
      <c r="BE48" s="593"/>
      <c r="BF48" s="583"/>
      <c r="BG48" s="583"/>
      <c r="BH48" s="583"/>
      <c r="BI48" s="593"/>
      <c r="BJ48" s="593"/>
      <c r="BK48" s="593"/>
      <c r="BL48" s="593"/>
      <c r="BM48" s="593"/>
      <c r="BN48" s="593"/>
      <c r="BO48" s="593"/>
      <c r="BP48" s="593"/>
      <c r="BQ48" s="583"/>
      <c r="BR48" s="583"/>
      <c r="BS48" s="583"/>
      <c r="BT48" s="166"/>
      <c r="BU48" s="166"/>
      <c r="BV48" s="166"/>
      <c r="BW48" s="166"/>
      <c r="BX48" s="166"/>
      <c r="BY48" s="166"/>
      <c r="BZ48" s="166"/>
      <c r="CA48" s="166"/>
      <c r="CB48" s="583"/>
      <c r="CC48" s="583"/>
      <c r="CD48" s="583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48"/>
    </row>
    <row r="49" spans="2:106" ht="7.15" customHeight="1" x14ac:dyDescent="0.15">
      <c r="B49" s="590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2"/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3"/>
      <c r="AL49" s="593"/>
      <c r="AM49" s="166"/>
      <c r="AN49" s="166"/>
      <c r="AO49" s="166"/>
      <c r="AP49" s="166"/>
      <c r="AQ49" s="166"/>
      <c r="AR49" s="166"/>
      <c r="AS49" s="166"/>
      <c r="AT49" s="166"/>
      <c r="AU49" s="594"/>
      <c r="AV49" s="594"/>
      <c r="AW49" s="594"/>
      <c r="AX49" s="593"/>
      <c r="AY49" s="593"/>
      <c r="AZ49" s="593"/>
      <c r="BA49" s="593"/>
      <c r="BB49" s="593"/>
      <c r="BC49" s="593"/>
      <c r="BD49" s="593"/>
      <c r="BE49" s="593"/>
      <c r="BF49" s="583"/>
      <c r="BG49" s="583"/>
      <c r="BH49" s="583"/>
      <c r="BI49" s="593"/>
      <c r="BJ49" s="593"/>
      <c r="BK49" s="593"/>
      <c r="BL49" s="593"/>
      <c r="BM49" s="593"/>
      <c r="BN49" s="593"/>
      <c r="BO49" s="593"/>
      <c r="BP49" s="593"/>
      <c r="BQ49" s="583"/>
      <c r="BR49" s="583"/>
      <c r="BS49" s="583"/>
      <c r="BT49" s="166"/>
      <c r="BU49" s="166"/>
      <c r="BV49" s="166"/>
      <c r="BW49" s="166"/>
      <c r="BX49" s="166"/>
      <c r="BY49" s="166"/>
      <c r="BZ49" s="166"/>
      <c r="CA49" s="166"/>
      <c r="CB49" s="583"/>
      <c r="CC49" s="583"/>
      <c r="CD49" s="583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48"/>
    </row>
    <row r="50" spans="2:106" ht="7.15" customHeight="1" x14ac:dyDescent="0.15">
      <c r="B50" s="584"/>
      <c r="C50" s="585"/>
      <c r="D50" s="585"/>
      <c r="E50" s="585"/>
      <c r="F50" s="585"/>
      <c r="G50" s="585"/>
      <c r="H50" s="585"/>
      <c r="I50" s="585"/>
      <c r="J50" s="585"/>
      <c r="K50" s="585"/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6"/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593"/>
      <c r="AM50" s="166">
        <f>AX50+BI50</f>
        <v>0</v>
      </c>
      <c r="AN50" s="166"/>
      <c r="AO50" s="166"/>
      <c r="AP50" s="166"/>
      <c r="AQ50" s="166"/>
      <c r="AR50" s="166"/>
      <c r="AS50" s="166"/>
      <c r="AT50" s="166"/>
      <c r="AU50" s="594" t="e">
        <f>AM50/AA50</f>
        <v>#DIV/0!</v>
      </c>
      <c r="AV50" s="594"/>
      <c r="AW50" s="594"/>
      <c r="AX50" s="593"/>
      <c r="AY50" s="593"/>
      <c r="AZ50" s="593"/>
      <c r="BA50" s="593"/>
      <c r="BB50" s="593"/>
      <c r="BC50" s="593"/>
      <c r="BD50" s="593"/>
      <c r="BE50" s="593"/>
      <c r="BF50" s="583" t="e">
        <f>AX50/AA50</f>
        <v>#DIV/0!</v>
      </c>
      <c r="BG50" s="583"/>
      <c r="BH50" s="583"/>
      <c r="BI50" s="593"/>
      <c r="BJ50" s="593"/>
      <c r="BK50" s="593"/>
      <c r="BL50" s="593"/>
      <c r="BM50" s="593"/>
      <c r="BN50" s="593"/>
      <c r="BO50" s="593"/>
      <c r="BP50" s="593"/>
      <c r="BQ50" s="583" t="e">
        <f>BI50/AA50</f>
        <v>#DIV/0!</v>
      </c>
      <c r="BR50" s="583"/>
      <c r="BS50" s="583"/>
      <c r="BT50" s="166">
        <f>AA50-AM50</f>
        <v>0</v>
      </c>
      <c r="BU50" s="166"/>
      <c r="BV50" s="166"/>
      <c r="BW50" s="166"/>
      <c r="BX50" s="166"/>
      <c r="BY50" s="166"/>
      <c r="BZ50" s="166"/>
      <c r="CA50" s="166"/>
      <c r="CB50" s="583" t="e">
        <f>BT50/AA50</f>
        <v>#DIV/0!</v>
      </c>
      <c r="CC50" s="583"/>
      <c r="CD50" s="583"/>
      <c r="CE50" s="166">
        <f>BI50*0.1</f>
        <v>0</v>
      </c>
      <c r="CF50" s="166"/>
      <c r="CG50" s="166"/>
      <c r="CH50" s="166"/>
      <c r="CI50" s="166"/>
      <c r="CJ50" s="166"/>
      <c r="CK50" s="166"/>
      <c r="CL50" s="166"/>
      <c r="CM50" s="166">
        <f>BI50+CE50</f>
        <v>0</v>
      </c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48"/>
    </row>
    <row r="51" spans="2:106" ht="7.15" customHeight="1" x14ac:dyDescent="0.15">
      <c r="B51" s="587"/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9"/>
      <c r="AA51" s="593"/>
      <c r="AB51" s="593"/>
      <c r="AC51" s="593"/>
      <c r="AD51" s="593"/>
      <c r="AE51" s="593"/>
      <c r="AF51" s="593"/>
      <c r="AG51" s="593"/>
      <c r="AH51" s="593"/>
      <c r="AI51" s="593"/>
      <c r="AJ51" s="593"/>
      <c r="AK51" s="593"/>
      <c r="AL51" s="593"/>
      <c r="AM51" s="166"/>
      <c r="AN51" s="166"/>
      <c r="AO51" s="166"/>
      <c r="AP51" s="166"/>
      <c r="AQ51" s="166"/>
      <c r="AR51" s="166"/>
      <c r="AS51" s="166"/>
      <c r="AT51" s="166"/>
      <c r="AU51" s="594"/>
      <c r="AV51" s="594"/>
      <c r="AW51" s="594"/>
      <c r="AX51" s="593"/>
      <c r="AY51" s="593"/>
      <c r="AZ51" s="593"/>
      <c r="BA51" s="593"/>
      <c r="BB51" s="593"/>
      <c r="BC51" s="593"/>
      <c r="BD51" s="593"/>
      <c r="BE51" s="593"/>
      <c r="BF51" s="583"/>
      <c r="BG51" s="583"/>
      <c r="BH51" s="583"/>
      <c r="BI51" s="593"/>
      <c r="BJ51" s="593"/>
      <c r="BK51" s="593"/>
      <c r="BL51" s="593"/>
      <c r="BM51" s="593"/>
      <c r="BN51" s="593"/>
      <c r="BO51" s="593"/>
      <c r="BP51" s="593"/>
      <c r="BQ51" s="583"/>
      <c r="BR51" s="583"/>
      <c r="BS51" s="583"/>
      <c r="BT51" s="166"/>
      <c r="BU51" s="166"/>
      <c r="BV51" s="166"/>
      <c r="BW51" s="166"/>
      <c r="BX51" s="166"/>
      <c r="BY51" s="166"/>
      <c r="BZ51" s="166"/>
      <c r="CA51" s="166"/>
      <c r="CB51" s="583"/>
      <c r="CC51" s="583"/>
      <c r="CD51" s="583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48"/>
    </row>
    <row r="52" spans="2:106" ht="7.15" customHeight="1" x14ac:dyDescent="0.15">
      <c r="B52" s="590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2"/>
      <c r="AA52" s="593"/>
      <c r="AB52" s="593"/>
      <c r="AC52" s="593"/>
      <c r="AD52" s="593"/>
      <c r="AE52" s="593"/>
      <c r="AF52" s="593"/>
      <c r="AG52" s="593"/>
      <c r="AH52" s="593"/>
      <c r="AI52" s="593"/>
      <c r="AJ52" s="593"/>
      <c r="AK52" s="593"/>
      <c r="AL52" s="593"/>
      <c r="AM52" s="166"/>
      <c r="AN52" s="166"/>
      <c r="AO52" s="166"/>
      <c r="AP52" s="166"/>
      <c r="AQ52" s="166"/>
      <c r="AR52" s="166"/>
      <c r="AS52" s="166"/>
      <c r="AT52" s="166"/>
      <c r="AU52" s="594"/>
      <c r="AV52" s="594"/>
      <c r="AW52" s="594"/>
      <c r="AX52" s="593"/>
      <c r="AY52" s="593"/>
      <c r="AZ52" s="593"/>
      <c r="BA52" s="593"/>
      <c r="BB52" s="593"/>
      <c r="BC52" s="593"/>
      <c r="BD52" s="593"/>
      <c r="BE52" s="593"/>
      <c r="BF52" s="583"/>
      <c r="BG52" s="583"/>
      <c r="BH52" s="583"/>
      <c r="BI52" s="593"/>
      <c r="BJ52" s="593"/>
      <c r="BK52" s="593"/>
      <c r="BL52" s="593"/>
      <c r="BM52" s="593"/>
      <c r="BN52" s="593"/>
      <c r="BO52" s="593"/>
      <c r="BP52" s="593"/>
      <c r="BQ52" s="583"/>
      <c r="BR52" s="583"/>
      <c r="BS52" s="583"/>
      <c r="BT52" s="166"/>
      <c r="BU52" s="166"/>
      <c r="BV52" s="166"/>
      <c r="BW52" s="166"/>
      <c r="BX52" s="166"/>
      <c r="BY52" s="166"/>
      <c r="BZ52" s="166"/>
      <c r="CA52" s="166"/>
      <c r="CB52" s="583"/>
      <c r="CC52" s="583"/>
      <c r="CD52" s="583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48"/>
    </row>
    <row r="53" spans="2:106" ht="7.15" customHeight="1" x14ac:dyDescent="0.15">
      <c r="B53" s="584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6"/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593"/>
      <c r="AM53" s="166">
        <f>AX53+BI53</f>
        <v>0</v>
      </c>
      <c r="AN53" s="166"/>
      <c r="AO53" s="166"/>
      <c r="AP53" s="166"/>
      <c r="AQ53" s="166"/>
      <c r="AR53" s="166"/>
      <c r="AS53" s="166"/>
      <c r="AT53" s="166"/>
      <c r="AU53" s="594" t="e">
        <f>AM53/AA53</f>
        <v>#DIV/0!</v>
      </c>
      <c r="AV53" s="594"/>
      <c r="AW53" s="594"/>
      <c r="AX53" s="593"/>
      <c r="AY53" s="593"/>
      <c r="AZ53" s="593"/>
      <c r="BA53" s="593"/>
      <c r="BB53" s="593"/>
      <c r="BC53" s="593"/>
      <c r="BD53" s="593"/>
      <c r="BE53" s="593"/>
      <c r="BF53" s="583" t="e">
        <f>AX53/AA53</f>
        <v>#DIV/0!</v>
      </c>
      <c r="BG53" s="583"/>
      <c r="BH53" s="583"/>
      <c r="BI53" s="593"/>
      <c r="BJ53" s="593"/>
      <c r="BK53" s="593"/>
      <c r="BL53" s="593"/>
      <c r="BM53" s="593"/>
      <c r="BN53" s="593"/>
      <c r="BO53" s="593"/>
      <c r="BP53" s="593"/>
      <c r="BQ53" s="583" t="e">
        <f>BI53/AA53</f>
        <v>#DIV/0!</v>
      </c>
      <c r="BR53" s="583"/>
      <c r="BS53" s="583"/>
      <c r="BT53" s="166">
        <f>AA53-AM53</f>
        <v>0</v>
      </c>
      <c r="BU53" s="166"/>
      <c r="BV53" s="166"/>
      <c r="BW53" s="166"/>
      <c r="BX53" s="166"/>
      <c r="BY53" s="166"/>
      <c r="BZ53" s="166"/>
      <c r="CA53" s="166"/>
      <c r="CB53" s="583" t="e">
        <f>BT53/AA53</f>
        <v>#DIV/0!</v>
      </c>
      <c r="CC53" s="583"/>
      <c r="CD53" s="583"/>
      <c r="CE53" s="166">
        <f>BI53*0.1</f>
        <v>0</v>
      </c>
      <c r="CF53" s="166"/>
      <c r="CG53" s="166"/>
      <c r="CH53" s="166"/>
      <c r="CI53" s="166"/>
      <c r="CJ53" s="166"/>
      <c r="CK53" s="166"/>
      <c r="CL53" s="166"/>
      <c r="CM53" s="166">
        <f>BI53+CE53</f>
        <v>0</v>
      </c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48"/>
    </row>
    <row r="54" spans="2:106" ht="7.15" customHeight="1" x14ac:dyDescent="0.15">
      <c r="B54" s="587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9"/>
      <c r="AA54" s="593"/>
      <c r="AB54" s="593"/>
      <c r="AC54" s="593"/>
      <c r="AD54" s="593"/>
      <c r="AE54" s="593"/>
      <c r="AF54" s="593"/>
      <c r="AG54" s="593"/>
      <c r="AH54" s="593"/>
      <c r="AI54" s="593"/>
      <c r="AJ54" s="593"/>
      <c r="AK54" s="593"/>
      <c r="AL54" s="593"/>
      <c r="AM54" s="166"/>
      <c r="AN54" s="166"/>
      <c r="AO54" s="166"/>
      <c r="AP54" s="166"/>
      <c r="AQ54" s="166"/>
      <c r="AR54" s="166"/>
      <c r="AS54" s="166"/>
      <c r="AT54" s="166"/>
      <c r="AU54" s="594"/>
      <c r="AV54" s="594"/>
      <c r="AW54" s="594"/>
      <c r="AX54" s="593"/>
      <c r="AY54" s="593"/>
      <c r="AZ54" s="593"/>
      <c r="BA54" s="593"/>
      <c r="BB54" s="593"/>
      <c r="BC54" s="593"/>
      <c r="BD54" s="593"/>
      <c r="BE54" s="593"/>
      <c r="BF54" s="583"/>
      <c r="BG54" s="583"/>
      <c r="BH54" s="583"/>
      <c r="BI54" s="593"/>
      <c r="BJ54" s="593"/>
      <c r="BK54" s="593"/>
      <c r="BL54" s="593"/>
      <c r="BM54" s="593"/>
      <c r="BN54" s="593"/>
      <c r="BO54" s="593"/>
      <c r="BP54" s="593"/>
      <c r="BQ54" s="583"/>
      <c r="BR54" s="583"/>
      <c r="BS54" s="583"/>
      <c r="BT54" s="166"/>
      <c r="BU54" s="166"/>
      <c r="BV54" s="166"/>
      <c r="BW54" s="166"/>
      <c r="BX54" s="166"/>
      <c r="BY54" s="166"/>
      <c r="BZ54" s="166"/>
      <c r="CA54" s="166"/>
      <c r="CB54" s="583"/>
      <c r="CC54" s="583"/>
      <c r="CD54" s="583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48"/>
    </row>
    <row r="55" spans="2:106" ht="7.15" customHeight="1" x14ac:dyDescent="0.15">
      <c r="B55" s="590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2"/>
      <c r="AA55" s="593"/>
      <c r="AB55" s="593"/>
      <c r="AC55" s="593"/>
      <c r="AD55" s="593"/>
      <c r="AE55" s="593"/>
      <c r="AF55" s="593"/>
      <c r="AG55" s="593"/>
      <c r="AH55" s="593"/>
      <c r="AI55" s="593"/>
      <c r="AJ55" s="593"/>
      <c r="AK55" s="593"/>
      <c r="AL55" s="593"/>
      <c r="AM55" s="166"/>
      <c r="AN55" s="166"/>
      <c r="AO55" s="166"/>
      <c r="AP55" s="166"/>
      <c r="AQ55" s="166"/>
      <c r="AR55" s="166"/>
      <c r="AS55" s="166"/>
      <c r="AT55" s="166"/>
      <c r="AU55" s="594"/>
      <c r="AV55" s="594"/>
      <c r="AW55" s="594"/>
      <c r="AX55" s="593"/>
      <c r="AY55" s="593"/>
      <c r="AZ55" s="593"/>
      <c r="BA55" s="593"/>
      <c r="BB55" s="593"/>
      <c r="BC55" s="593"/>
      <c r="BD55" s="593"/>
      <c r="BE55" s="593"/>
      <c r="BF55" s="583"/>
      <c r="BG55" s="583"/>
      <c r="BH55" s="583"/>
      <c r="BI55" s="593"/>
      <c r="BJ55" s="593"/>
      <c r="BK55" s="593"/>
      <c r="BL55" s="593"/>
      <c r="BM55" s="593"/>
      <c r="BN55" s="593"/>
      <c r="BO55" s="593"/>
      <c r="BP55" s="593"/>
      <c r="BQ55" s="583"/>
      <c r="BR55" s="583"/>
      <c r="BS55" s="583"/>
      <c r="BT55" s="166"/>
      <c r="BU55" s="166"/>
      <c r="BV55" s="166"/>
      <c r="BW55" s="166"/>
      <c r="BX55" s="166"/>
      <c r="BY55" s="166"/>
      <c r="BZ55" s="166"/>
      <c r="CA55" s="166"/>
      <c r="CB55" s="583"/>
      <c r="CC55" s="583"/>
      <c r="CD55" s="583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48"/>
    </row>
    <row r="56" spans="2:106" ht="7.15" customHeight="1" x14ac:dyDescent="0.15">
      <c r="B56" s="584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6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166">
        <f>AX56+BI56</f>
        <v>0</v>
      </c>
      <c r="AN56" s="166"/>
      <c r="AO56" s="166"/>
      <c r="AP56" s="166"/>
      <c r="AQ56" s="166"/>
      <c r="AR56" s="166"/>
      <c r="AS56" s="166"/>
      <c r="AT56" s="166"/>
      <c r="AU56" s="594" t="e">
        <f>AM56/AA56</f>
        <v>#DIV/0!</v>
      </c>
      <c r="AV56" s="594"/>
      <c r="AW56" s="594"/>
      <c r="AX56" s="593"/>
      <c r="AY56" s="593"/>
      <c r="AZ56" s="593"/>
      <c r="BA56" s="593"/>
      <c r="BB56" s="593"/>
      <c r="BC56" s="593"/>
      <c r="BD56" s="593"/>
      <c r="BE56" s="593"/>
      <c r="BF56" s="583" t="e">
        <f>AX56/AA56</f>
        <v>#DIV/0!</v>
      </c>
      <c r="BG56" s="583"/>
      <c r="BH56" s="583"/>
      <c r="BI56" s="593"/>
      <c r="BJ56" s="593"/>
      <c r="BK56" s="593"/>
      <c r="BL56" s="593"/>
      <c r="BM56" s="593"/>
      <c r="BN56" s="593"/>
      <c r="BO56" s="593"/>
      <c r="BP56" s="593"/>
      <c r="BQ56" s="583" t="e">
        <f>BI56/AA56</f>
        <v>#DIV/0!</v>
      </c>
      <c r="BR56" s="583"/>
      <c r="BS56" s="583"/>
      <c r="BT56" s="166">
        <f>AA56-AM56</f>
        <v>0</v>
      </c>
      <c r="BU56" s="166"/>
      <c r="BV56" s="166"/>
      <c r="BW56" s="166"/>
      <c r="BX56" s="166"/>
      <c r="BY56" s="166"/>
      <c r="BZ56" s="166"/>
      <c r="CA56" s="166"/>
      <c r="CB56" s="583" t="e">
        <f>BT56/AA56</f>
        <v>#DIV/0!</v>
      </c>
      <c r="CC56" s="583"/>
      <c r="CD56" s="583"/>
      <c r="CE56" s="166">
        <f>BI56*0.1</f>
        <v>0</v>
      </c>
      <c r="CF56" s="166"/>
      <c r="CG56" s="166"/>
      <c r="CH56" s="166"/>
      <c r="CI56" s="166"/>
      <c r="CJ56" s="166"/>
      <c r="CK56" s="166"/>
      <c r="CL56" s="166"/>
      <c r="CM56" s="166">
        <f>BI56+CE56</f>
        <v>0</v>
      </c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48"/>
    </row>
    <row r="57" spans="2:106" ht="7.15" customHeight="1" x14ac:dyDescent="0.15">
      <c r="B57" s="587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9"/>
      <c r="AA57" s="593"/>
      <c r="AB57" s="593"/>
      <c r="AC57" s="593"/>
      <c r="AD57" s="593"/>
      <c r="AE57" s="593"/>
      <c r="AF57" s="593"/>
      <c r="AG57" s="593"/>
      <c r="AH57" s="593"/>
      <c r="AI57" s="593"/>
      <c r="AJ57" s="593"/>
      <c r="AK57" s="593"/>
      <c r="AL57" s="593"/>
      <c r="AM57" s="166"/>
      <c r="AN57" s="166"/>
      <c r="AO57" s="166"/>
      <c r="AP57" s="166"/>
      <c r="AQ57" s="166"/>
      <c r="AR57" s="166"/>
      <c r="AS57" s="166"/>
      <c r="AT57" s="166"/>
      <c r="AU57" s="594"/>
      <c r="AV57" s="594"/>
      <c r="AW57" s="594"/>
      <c r="AX57" s="593"/>
      <c r="AY57" s="593"/>
      <c r="AZ57" s="593"/>
      <c r="BA57" s="593"/>
      <c r="BB57" s="593"/>
      <c r="BC57" s="593"/>
      <c r="BD57" s="593"/>
      <c r="BE57" s="593"/>
      <c r="BF57" s="583"/>
      <c r="BG57" s="583"/>
      <c r="BH57" s="583"/>
      <c r="BI57" s="593"/>
      <c r="BJ57" s="593"/>
      <c r="BK57" s="593"/>
      <c r="BL57" s="593"/>
      <c r="BM57" s="593"/>
      <c r="BN57" s="593"/>
      <c r="BO57" s="593"/>
      <c r="BP57" s="593"/>
      <c r="BQ57" s="583"/>
      <c r="BR57" s="583"/>
      <c r="BS57" s="583"/>
      <c r="BT57" s="166"/>
      <c r="BU57" s="166"/>
      <c r="BV57" s="166"/>
      <c r="BW57" s="166"/>
      <c r="BX57" s="166"/>
      <c r="BY57" s="166"/>
      <c r="BZ57" s="166"/>
      <c r="CA57" s="166"/>
      <c r="CB57" s="583"/>
      <c r="CC57" s="583"/>
      <c r="CD57" s="583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48"/>
    </row>
    <row r="58" spans="2:106" ht="7.15" customHeight="1" x14ac:dyDescent="0.15">
      <c r="B58" s="590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2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166"/>
      <c r="AN58" s="166"/>
      <c r="AO58" s="166"/>
      <c r="AP58" s="166"/>
      <c r="AQ58" s="166"/>
      <c r="AR58" s="166"/>
      <c r="AS58" s="166"/>
      <c r="AT58" s="166"/>
      <c r="AU58" s="594"/>
      <c r="AV58" s="594"/>
      <c r="AW58" s="594"/>
      <c r="AX58" s="593"/>
      <c r="AY58" s="593"/>
      <c r="AZ58" s="593"/>
      <c r="BA58" s="593"/>
      <c r="BB58" s="593"/>
      <c r="BC58" s="593"/>
      <c r="BD58" s="593"/>
      <c r="BE58" s="593"/>
      <c r="BF58" s="583"/>
      <c r="BG58" s="583"/>
      <c r="BH58" s="583"/>
      <c r="BI58" s="593"/>
      <c r="BJ58" s="593"/>
      <c r="BK58" s="593"/>
      <c r="BL58" s="593"/>
      <c r="BM58" s="593"/>
      <c r="BN58" s="593"/>
      <c r="BO58" s="593"/>
      <c r="BP58" s="593"/>
      <c r="BQ58" s="583"/>
      <c r="BR58" s="583"/>
      <c r="BS58" s="583"/>
      <c r="BT58" s="166"/>
      <c r="BU58" s="166"/>
      <c r="BV58" s="166"/>
      <c r="BW58" s="166"/>
      <c r="BX58" s="166"/>
      <c r="BY58" s="166"/>
      <c r="BZ58" s="166"/>
      <c r="CA58" s="166"/>
      <c r="CB58" s="583"/>
      <c r="CC58" s="583"/>
      <c r="CD58" s="583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48"/>
    </row>
    <row r="59" spans="2:106" ht="7.15" customHeight="1" x14ac:dyDescent="0.15">
      <c r="B59" s="584"/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6"/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593"/>
      <c r="AM59" s="166">
        <f>AX59+BI59</f>
        <v>0</v>
      </c>
      <c r="AN59" s="166"/>
      <c r="AO59" s="166"/>
      <c r="AP59" s="166"/>
      <c r="AQ59" s="166"/>
      <c r="AR59" s="166"/>
      <c r="AS59" s="166"/>
      <c r="AT59" s="166"/>
      <c r="AU59" s="594" t="e">
        <f>AM59/AA59</f>
        <v>#DIV/0!</v>
      </c>
      <c r="AV59" s="594"/>
      <c r="AW59" s="594"/>
      <c r="AX59" s="593"/>
      <c r="AY59" s="593"/>
      <c r="AZ59" s="593"/>
      <c r="BA59" s="593"/>
      <c r="BB59" s="593"/>
      <c r="BC59" s="593"/>
      <c r="BD59" s="593"/>
      <c r="BE59" s="593"/>
      <c r="BF59" s="583" t="e">
        <f>AX59/AA59</f>
        <v>#DIV/0!</v>
      </c>
      <c r="BG59" s="583"/>
      <c r="BH59" s="583"/>
      <c r="BI59" s="593"/>
      <c r="BJ59" s="593"/>
      <c r="BK59" s="593"/>
      <c r="BL59" s="593"/>
      <c r="BM59" s="593"/>
      <c r="BN59" s="593"/>
      <c r="BO59" s="593"/>
      <c r="BP59" s="593"/>
      <c r="BQ59" s="583" t="e">
        <f>BI59/AA59</f>
        <v>#DIV/0!</v>
      </c>
      <c r="BR59" s="583"/>
      <c r="BS59" s="583"/>
      <c r="BT59" s="166">
        <f>AA59-AM59</f>
        <v>0</v>
      </c>
      <c r="BU59" s="166"/>
      <c r="BV59" s="166"/>
      <c r="BW59" s="166"/>
      <c r="BX59" s="166"/>
      <c r="BY59" s="166"/>
      <c r="BZ59" s="166"/>
      <c r="CA59" s="166"/>
      <c r="CB59" s="583" t="e">
        <f>BT59/AA59</f>
        <v>#DIV/0!</v>
      </c>
      <c r="CC59" s="583"/>
      <c r="CD59" s="583"/>
      <c r="CE59" s="166">
        <f>BI59*0.1</f>
        <v>0</v>
      </c>
      <c r="CF59" s="166"/>
      <c r="CG59" s="166"/>
      <c r="CH59" s="166"/>
      <c r="CI59" s="166"/>
      <c r="CJ59" s="166"/>
      <c r="CK59" s="166"/>
      <c r="CL59" s="166"/>
      <c r="CM59" s="166">
        <f>BI59+CE59</f>
        <v>0</v>
      </c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48"/>
    </row>
    <row r="60" spans="2:106" ht="7.15" customHeight="1" x14ac:dyDescent="0.15">
      <c r="B60" s="587"/>
      <c r="C60" s="588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9"/>
      <c r="AA60" s="593"/>
      <c r="AB60" s="593"/>
      <c r="AC60" s="593"/>
      <c r="AD60" s="593"/>
      <c r="AE60" s="593"/>
      <c r="AF60" s="593"/>
      <c r="AG60" s="593"/>
      <c r="AH60" s="593"/>
      <c r="AI60" s="593"/>
      <c r="AJ60" s="593"/>
      <c r="AK60" s="593"/>
      <c r="AL60" s="593"/>
      <c r="AM60" s="166"/>
      <c r="AN60" s="166"/>
      <c r="AO60" s="166"/>
      <c r="AP60" s="166"/>
      <c r="AQ60" s="166"/>
      <c r="AR60" s="166"/>
      <c r="AS60" s="166"/>
      <c r="AT60" s="166"/>
      <c r="AU60" s="594"/>
      <c r="AV60" s="594"/>
      <c r="AW60" s="594"/>
      <c r="AX60" s="593"/>
      <c r="AY60" s="593"/>
      <c r="AZ60" s="593"/>
      <c r="BA60" s="593"/>
      <c r="BB60" s="593"/>
      <c r="BC60" s="593"/>
      <c r="BD60" s="593"/>
      <c r="BE60" s="593"/>
      <c r="BF60" s="583"/>
      <c r="BG60" s="583"/>
      <c r="BH60" s="583"/>
      <c r="BI60" s="593"/>
      <c r="BJ60" s="593"/>
      <c r="BK60" s="593"/>
      <c r="BL60" s="593"/>
      <c r="BM60" s="593"/>
      <c r="BN60" s="593"/>
      <c r="BO60" s="593"/>
      <c r="BP60" s="593"/>
      <c r="BQ60" s="583"/>
      <c r="BR60" s="583"/>
      <c r="BS60" s="583"/>
      <c r="BT60" s="166"/>
      <c r="BU60" s="166"/>
      <c r="BV60" s="166"/>
      <c r="BW60" s="166"/>
      <c r="BX60" s="166"/>
      <c r="BY60" s="166"/>
      <c r="BZ60" s="166"/>
      <c r="CA60" s="166"/>
      <c r="CB60" s="583"/>
      <c r="CC60" s="583"/>
      <c r="CD60" s="583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48"/>
    </row>
    <row r="61" spans="2:106" ht="7.15" customHeight="1" x14ac:dyDescent="0.15">
      <c r="B61" s="590"/>
      <c r="C61" s="591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2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166"/>
      <c r="AN61" s="166"/>
      <c r="AO61" s="166"/>
      <c r="AP61" s="166"/>
      <c r="AQ61" s="166"/>
      <c r="AR61" s="166"/>
      <c r="AS61" s="166"/>
      <c r="AT61" s="166"/>
      <c r="AU61" s="594"/>
      <c r="AV61" s="594"/>
      <c r="AW61" s="594"/>
      <c r="AX61" s="593"/>
      <c r="AY61" s="593"/>
      <c r="AZ61" s="593"/>
      <c r="BA61" s="593"/>
      <c r="BB61" s="593"/>
      <c r="BC61" s="593"/>
      <c r="BD61" s="593"/>
      <c r="BE61" s="593"/>
      <c r="BF61" s="583"/>
      <c r="BG61" s="583"/>
      <c r="BH61" s="583"/>
      <c r="BI61" s="593"/>
      <c r="BJ61" s="593"/>
      <c r="BK61" s="593"/>
      <c r="BL61" s="593"/>
      <c r="BM61" s="593"/>
      <c r="BN61" s="593"/>
      <c r="BO61" s="593"/>
      <c r="BP61" s="593"/>
      <c r="BQ61" s="583"/>
      <c r="BR61" s="583"/>
      <c r="BS61" s="583"/>
      <c r="BT61" s="166"/>
      <c r="BU61" s="166"/>
      <c r="BV61" s="166"/>
      <c r="BW61" s="166"/>
      <c r="BX61" s="166"/>
      <c r="BY61" s="166"/>
      <c r="BZ61" s="166"/>
      <c r="CA61" s="166"/>
      <c r="CB61" s="583"/>
      <c r="CC61" s="583"/>
      <c r="CD61" s="583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48"/>
    </row>
    <row r="62" spans="2:106" ht="7.15" customHeight="1" x14ac:dyDescent="0.15">
      <c r="B62" s="584"/>
      <c r="C62" s="585"/>
      <c r="D62" s="585"/>
      <c r="E62" s="585"/>
      <c r="F62" s="585"/>
      <c r="G62" s="585"/>
      <c r="H62" s="585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586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166">
        <f>AX62+BI62</f>
        <v>0</v>
      </c>
      <c r="AN62" s="166"/>
      <c r="AO62" s="166"/>
      <c r="AP62" s="166"/>
      <c r="AQ62" s="166"/>
      <c r="AR62" s="166"/>
      <c r="AS62" s="166"/>
      <c r="AT62" s="166"/>
      <c r="AU62" s="594" t="e">
        <f>AM62/AA62</f>
        <v>#DIV/0!</v>
      </c>
      <c r="AV62" s="594"/>
      <c r="AW62" s="594"/>
      <c r="AX62" s="593"/>
      <c r="AY62" s="593"/>
      <c r="AZ62" s="593"/>
      <c r="BA62" s="593"/>
      <c r="BB62" s="593"/>
      <c r="BC62" s="593"/>
      <c r="BD62" s="593"/>
      <c r="BE62" s="593"/>
      <c r="BF62" s="583" t="e">
        <f>AX62/AA62</f>
        <v>#DIV/0!</v>
      </c>
      <c r="BG62" s="583"/>
      <c r="BH62" s="583"/>
      <c r="BI62" s="593"/>
      <c r="BJ62" s="593"/>
      <c r="BK62" s="593"/>
      <c r="BL62" s="593"/>
      <c r="BM62" s="593"/>
      <c r="BN62" s="593"/>
      <c r="BO62" s="593"/>
      <c r="BP62" s="593"/>
      <c r="BQ62" s="583" t="e">
        <f>BI62/AA62</f>
        <v>#DIV/0!</v>
      </c>
      <c r="BR62" s="583"/>
      <c r="BS62" s="583"/>
      <c r="BT62" s="166">
        <f>AA62-AM62</f>
        <v>0</v>
      </c>
      <c r="BU62" s="166"/>
      <c r="BV62" s="166"/>
      <c r="BW62" s="166"/>
      <c r="BX62" s="166"/>
      <c r="BY62" s="166"/>
      <c r="BZ62" s="166"/>
      <c r="CA62" s="166"/>
      <c r="CB62" s="583" t="e">
        <f>BT62/AA62</f>
        <v>#DIV/0!</v>
      </c>
      <c r="CC62" s="583"/>
      <c r="CD62" s="583"/>
      <c r="CE62" s="166">
        <f>BI62*0.1</f>
        <v>0</v>
      </c>
      <c r="CF62" s="166"/>
      <c r="CG62" s="166"/>
      <c r="CH62" s="166"/>
      <c r="CI62" s="166"/>
      <c r="CJ62" s="166"/>
      <c r="CK62" s="166"/>
      <c r="CL62" s="166"/>
      <c r="CM62" s="166">
        <f>BI62+CE62</f>
        <v>0</v>
      </c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48"/>
    </row>
    <row r="63" spans="2:106" ht="7.15" customHeight="1" x14ac:dyDescent="0.15">
      <c r="B63" s="587"/>
      <c r="C63" s="588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9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166"/>
      <c r="AN63" s="166"/>
      <c r="AO63" s="166"/>
      <c r="AP63" s="166"/>
      <c r="AQ63" s="166"/>
      <c r="AR63" s="166"/>
      <c r="AS63" s="166"/>
      <c r="AT63" s="166"/>
      <c r="AU63" s="594"/>
      <c r="AV63" s="594"/>
      <c r="AW63" s="594"/>
      <c r="AX63" s="593"/>
      <c r="AY63" s="593"/>
      <c r="AZ63" s="593"/>
      <c r="BA63" s="593"/>
      <c r="BB63" s="593"/>
      <c r="BC63" s="593"/>
      <c r="BD63" s="593"/>
      <c r="BE63" s="593"/>
      <c r="BF63" s="583"/>
      <c r="BG63" s="583"/>
      <c r="BH63" s="583"/>
      <c r="BI63" s="593"/>
      <c r="BJ63" s="593"/>
      <c r="BK63" s="593"/>
      <c r="BL63" s="593"/>
      <c r="BM63" s="593"/>
      <c r="BN63" s="593"/>
      <c r="BO63" s="593"/>
      <c r="BP63" s="593"/>
      <c r="BQ63" s="583"/>
      <c r="BR63" s="583"/>
      <c r="BS63" s="583"/>
      <c r="BT63" s="166"/>
      <c r="BU63" s="166"/>
      <c r="BV63" s="166"/>
      <c r="BW63" s="166"/>
      <c r="BX63" s="166"/>
      <c r="BY63" s="166"/>
      <c r="BZ63" s="166"/>
      <c r="CA63" s="166"/>
      <c r="CB63" s="583"/>
      <c r="CC63" s="583"/>
      <c r="CD63" s="583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48"/>
    </row>
    <row r="64" spans="2:106" ht="7.15" customHeight="1" x14ac:dyDescent="0.15">
      <c r="B64" s="590"/>
      <c r="C64" s="591"/>
      <c r="D64" s="591"/>
      <c r="E64" s="591"/>
      <c r="F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2"/>
      <c r="AA64" s="593"/>
      <c r="AB64" s="593"/>
      <c r="AC64" s="593"/>
      <c r="AD64" s="593"/>
      <c r="AE64" s="593"/>
      <c r="AF64" s="593"/>
      <c r="AG64" s="593"/>
      <c r="AH64" s="593"/>
      <c r="AI64" s="593"/>
      <c r="AJ64" s="593"/>
      <c r="AK64" s="593"/>
      <c r="AL64" s="593"/>
      <c r="AM64" s="166"/>
      <c r="AN64" s="166"/>
      <c r="AO64" s="166"/>
      <c r="AP64" s="166"/>
      <c r="AQ64" s="166"/>
      <c r="AR64" s="166"/>
      <c r="AS64" s="166"/>
      <c r="AT64" s="166"/>
      <c r="AU64" s="594"/>
      <c r="AV64" s="594"/>
      <c r="AW64" s="594"/>
      <c r="AX64" s="593"/>
      <c r="AY64" s="593"/>
      <c r="AZ64" s="593"/>
      <c r="BA64" s="593"/>
      <c r="BB64" s="593"/>
      <c r="BC64" s="593"/>
      <c r="BD64" s="593"/>
      <c r="BE64" s="593"/>
      <c r="BF64" s="583"/>
      <c r="BG64" s="583"/>
      <c r="BH64" s="583"/>
      <c r="BI64" s="593"/>
      <c r="BJ64" s="593"/>
      <c r="BK64" s="593"/>
      <c r="BL64" s="593"/>
      <c r="BM64" s="593"/>
      <c r="BN64" s="593"/>
      <c r="BO64" s="593"/>
      <c r="BP64" s="593"/>
      <c r="BQ64" s="583"/>
      <c r="BR64" s="583"/>
      <c r="BS64" s="583"/>
      <c r="BT64" s="166"/>
      <c r="BU64" s="166"/>
      <c r="BV64" s="166"/>
      <c r="BW64" s="166"/>
      <c r="BX64" s="166"/>
      <c r="BY64" s="166"/>
      <c r="BZ64" s="166"/>
      <c r="CA64" s="166"/>
      <c r="CB64" s="583"/>
      <c r="CC64" s="583"/>
      <c r="CD64" s="583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48"/>
    </row>
    <row r="65" spans="2:106" ht="7.15" customHeight="1" x14ac:dyDescent="0.15">
      <c r="B65" s="584"/>
      <c r="C65" s="585"/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6"/>
      <c r="AA65" s="595"/>
      <c r="AB65" s="596"/>
      <c r="AC65" s="596"/>
      <c r="AD65" s="596"/>
      <c r="AE65" s="596"/>
      <c r="AF65" s="596"/>
      <c r="AG65" s="596"/>
      <c r="AH65" s="596"/>
      <c r="AI65" s="596"/>
      <c r="AJ65" s="596"/>
      <c r="AK65" s="596"/>
      <c r="AL65" s="597"/>
      <c r="AM65" s="166">
        <f>AX65+BI65</f>
        <v>0</v>
      </c>
      <c r="AN65" s="166"/>
      <c r="AO65" s="166"/>
      <c r="AP65" s="166"/>
      <c r="AQ65" s="166"/>
      <c r="AR65" s="166"/>
      <c r="AS65" s="166"/>
      <c r="AT65" s="166"/>
      <c r="AU65" s="594" t="e">
        <f>AM65/AA65</f>
        <v>#DIV/0!</v>
      </c>
      <c r="AV65" s="594"/>
      <c r="AW65" s="594"/>
      <c r="AX65" s="593"/>
      <c r="AY65" s="593"/>
      <c r="AZ65" s="593"/>
      <c r="BA65" s="593"/>
      <c r="BB65" s="593"/>
      <c r="BC65" s="593"/>
      <c r="BD65" s="593"/>
      <c r="BE65" s="593"/>
      <c r="BF65" s="583" t="e">
        <f>AX65/AA65</f>
        <v>#DIV/0!</v>
      </c>
      <c r="BG65" s="583"/>
      <c r="BH65" s="583"/>
      <c r="BI65" s="593"/>
      <c r="BJ65" s="593"/>
      <c r="BK65" s="593"/>
      <c r="BL65" s="593"/>
      <c r="BM65" s="593"/>
      <c r="BN65" s="593"/>
      <c r="BO65" s="593"/>
      <c r="BP65" s="593"/>
      <c r="BQ65" s="583" t="e">
        <f>BI65/AA65</f>
        <v>#DIV/0!</v>
      </c>
      <c r="BR65" s="583"/>
      <c r="BS65" s="583"/>
      <c r="BT65" s="166">
        <f>AA65-AM65</f>
        <v>0</v>
      </c>
      <c r="BU65" s="166"/>
      <c r="BV65" s="166"/>
      <c r="BW65" s="166"/>
      <c r="BX65" s="166"/>
      <c r="BY65" s="166"/>
      <c r="BZ65" s="166"/>
      <c r="CA65" s="166"/>
      <c r="CB65" s="583" t="e">
        <f>BT65/AA65</f>
        <v>#DIV/0!</v>
      </c>
      <c r="CC65" s="583"/>
      <c r="CD65" s="583"/>
      <c r="CE65" s="166">
        <f>BI65*0.1</f>
        <v>0</v>
      </c>
      <c r="CF65" s="166"/>
      <c r="CG65" s="166"/>
      <c r="CH65" s="166"/>
      <c r="CI65" s="166"/>
      <c r="CJ65" s="166"/>
      <c r="CK65" s="166"/>
      <c r="CL65" s="166"/>
      <c r="CM65" s="166">
        <f>BI65+CE65</f>
        <v>0</v>
      </c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48"/>
    </row>
    <row r="66" spans="2:106" ht="7.15" customHeight="1" x14ac:dyDescent="0.15">
      <c r="B66" s="587"/>
      <c r="C66" s="588"/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9"/>
      <c r="AA66" s="598"/>
      <c r="AB66" s="599"/>
      <c r="AC66" s="599"/>
      <c r="AD66" s="599"/>
      <c r="AE66" s="599"/>
      <c r="AF66" s="599"/>
      <c r="AG66" s="599"/>
      <c r="AH66" s="599"/>
      <c r="AI66" s="599"/>
      <c r="AJ66" s="599"/>
      <c r="AK66" s="599"/>
      <c r="AL66" s="600"/>
      <c r="AM66" s="166"/>
      <c r="AN66" s="166"/>
      <c r="AO66" s="166"/>
      <c r="AP66" s="166"/>
      <c r="AQ66" s="166"/>
      <c r="AR66" s="166"/>
      <c r="AS66" s="166"/>
      <c r="AT66" s="166"/>
      <c r="AU66" s="594"/>
      <c r="AV66" s="594"/>
      <c r="AW66" s="594"/>
      <c r="AX66" s="593"/>
      <c r="AY66" s="593"/>
      <c r="AZ66" s="593"/>
      <c r="BA66" s="593"/>
      <c r="BB66" s="593"/>
      <c r="BC66" s="593"/>
      <c r="BD66" s="593"/>
      <c r="BE66" s="593"/>
      <c r="BF66" s="583"/>
      <c r="BG66" s="583"/>
      <c r="BH66" s="583"/>
      <c r="BI66" s="593"/>
      <c r="BJ66" s="593"/>
      <c r="BK66" s="593"/>
      <c r="BL66" s="593"/>
      <c r="BM66" s="593"/>
      <c r="BN66" s="593"/>
      <c r="BO66" s="593"/>
      <c r="BP66" s="593"/>
      <c r="BQ66" s="583"/>
      <c r="BR66" s="583"/>
      <c r="BS66" s="583"/>
      <c r="BT66" s="166"/>
      <c r="BU66" s="166"/>
      <c r="BV66" s="166"/>
      <c r="BW66" s="166"/>
      <c r="BX66" s="166"/>
      <c r="BY66" s="166"/>
      <c r="BZ66" s="166"/>
      <c r="CA66" s="166"/>
      <c r="CB66" s="583"/>
      <c r="CC66" s="583"/>
      <c r="CD66" s="583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48"/>
    </row>
    <row r="67" spans="2:106" ht="7.15" customHeight="1" x14ac:dyDescent="0.15">
      <c r="B67" s="590"/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2"/>
      <c r="AA67" s="601"/>
      <c r="AB67" s="602"/>
      <c r="AC67" s="602"/>
      <c r="AD67" s="602"/>
      <c r="AE67" s="602"/>
      <c r="AF67" s="602"/>
      <c r="AG67" s="602"/>
      <c r="AH67" s="602"/>
      <c r="AI67" s="602"/>
      <c r="AJ67" s="602"/>
      <c r="AK67" s="602"/>
      <c r="AL67" s="603"/>
      <c r="AM67" s="166"/>
      <c r="AN67" s="166"/>
      <c r="AO67" s="166"/>
      <c r="AP67" s="166"/>
      <c r="AQ67" s="166"/>
      <c r="AR67" s="166"/>
      <c r="AS67" s="166"/>
      <c r="AT67" s="166"/>
      <c r="AU67" s="594"/>
      <c r="AV67" s="594"/>
      <c r="AW67" s="594"/>
      <c r="AX67" s="593"/>
      <c r="AY67" s="593"/>
      <c r="AZ67" s="593"/>
      <c r="BA67" s="593"/>
      <c r="BB67" s="593"/>
      <c r="BC67" s="593"/>
      <c r="BD67" s="593"/>
      <c r="BE67" s="593"/>
      <c r="BF67" s="583"/>
      <c r="BG67" s="583"/>
      <c r="BH67" s="583"/>
      <c r="BI67" s="593"/>
      <c r="BJ67" s="593"/>
      <c r="BK67" s="593"/>
      <c r="BL67" s="593"/>
      <c r="BM67" s="593"/>
      <c r="BN67" s="593"/>
      <c r="BO67" s="593"/>
      <c r="BP67" s="593"/>
      <c r="BQ67" s="583"/>
      <c r="BR67" s="583"/>
      <c r="BS67" s="583"/>
      <c r="BT67" s="166"/>
      <c r="BU67" s="166"/>
      <c r="BV67" s="166"/>
      <c r="BW67" s="166"/>
      <c r="BX67" s="166"/>
      <c r="BY67" s="166"/>
      <c r="BZ67" s="166"/>
      <c r="CA67" s="166"/>
      <c r="CB67" s="583"/>
      <c r="CC67" s="583"/>
      <c r="CD67" s="583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48"/>
    </row>
    <row r="68" spans="2:106" ht="7.15" customHeight="1" x14ac:dyDescent="0.15">
      <c r="B68" s="584"/>
      <c r="C68" s="585"/>
      <c r="D68" s="585"/>
      <c r="E68" s="585"/>
      <c r="F68" s="585"/>
      <c r="G68" s="585"/>
      <c r="H68" s="585"/>
      <c r="I68" s="585"/>
      <c r="J68" s="585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6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3"/>
      <c r="AM68" s="166">
        <f>AX68+BI68</f>
        <v>0</v>
      </c>
      <c r="AN68" s="166"/>
      <c r="AO68" s="166"/>
      <c r="AP68" s="166"/>
      <c r="AQ68" s="166"/>
      <c r="AR68" s="166"/>
      <c r="AS68" s="166"/>
      <c r="AT68" s="166"/>
      <c r="AU68" s="594" t="e">
        <f>AM68/AA68</f>
        <v>#DIV/0!</v>
      </c>
      <c r="AV68" s="594"/>
      <c r="AW68" s="594"/>
      <c r="AX68" s="593"/>
      <c r="AY68" s="593"/>
      <c r="AZ68" s="593"/>
      <c r="BA68" s="593"/>
      <c r="BB68" s="593"/>
      <c r="BC68" s="593"/>
      <c r="BD68" s="593"/>
      <c r="BE68" s="593"/>
      <c r="BF68" s="583" t="e">
        <f>AX68/AA68</f>
        <v>#DIV/0!</v>
      </c>
      <c r="BG68" s="583"/>
      <c r="BH68" s="583"/>
      <c r="BI68" s="593"/>
      <c r="BJ68" s="593"/>
      <c r="BK68" s="593"/>
      <c r="BL68" s="593"/>
      <c r="BM68" s="593"/>
      <c r="BN68" s="593"/>
      <c r="BO68" s="593"/>
      <c r="BP68" s="593"/>
      <c r="BQ68" s="583" t="e">
        <f>BI68/AA68</f>
        <v>#DIV/0!</v>
      </c>
      <c r="BR68" s="583"/>
      <c r="BS68" s="583"/>
      <c r="BT68" s="166">
        <f>AA68-AM68</f>
        <v>0</v>
      </c>
      <c r="BU68" s="166"/>
      <c r="BV68" s="166"/>
      <c r="BW68" s="166"/>
      <c r="BX68" s="166"/>
      <c r="BY68" s="166"/>
      <c r="BZ68" s="166"/>
      <c r="CA68" s="166"/>
      <c r="CB68" s="583" t="e">
        <f>BT68/AA68</f>
        <v>#DIV/0!</v>
      </c>
      <c r="CC68" s="583"/>
      <c r="CD68" s="583"/>
      <c r="CE68" s="166">
        <f>BI68*0.1</f>
        <v>0</v>
      </c>
      <c r="CF68" s="166"/>
      <c r="CG68" s="166"/>
      <c r="CH68" s="166"/>
      <c r="CI68" s="166"/>
      <c r="CJ68" s="166"/>
      <c r="CK68" s="166"/>
      <c r="CL68" s="166"/>
      <c r="CM68" s="166">
        <f>BI68+CE68</f>
        <v>0</v>
      </c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48"/>
    </row>
    <row r="69" spans="2:106" ht="7.15" customHeight="1" x14ac:dyDescent="0.15">
      <c r="B69" s="587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9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166"/>
      <c r="AN69" s="166"/>
      <c r="AO69" s="166"/>
      <c r="AP69" s="166"/>
      <c r="AQ69" s="166"/>
      <c r="AR69" s="166"/>
      <c r="AS69" s="166"/>
      <c r="AT69" s="166"/>
      <c r="AU69" s="594"/>
      <c r="AV69" s="594"/>
      <c r="AW69" s="594"/>
      <c r="AX69" s="593"/>
      <c r="AY69" s="593"/>
      <c r="AZ69" s="593"/>
      <c r="BA69" s="593"/>
      <c r="BB69" s="593"/>
      <c r="BC69" s="593"/>
      <c r="BD69" s="593"/>
      <c r="BE69" s="593"/>
      <c r="BF69" s="583"/>
      <c r="BG69" s="583"/>
      <c r="BH69" s="583"/>
      <c r="BI69" s="593"/>
      <c r="BJ69" s="593"/>
      <c r="BK69" s="593"/>
      <c r="BL69" s="593"/>
      <c r="BM69" s="593"/>
      <c r="BN69" s="593"/>
      <c r="BO69" s="593"/>
      <c r="BP69" s="593"/>
      <c r="BQ69" s="583"/>
      <c r="BR69" s="583"/>
      <c r="BS69" s="583"/>
      <c r="BT69" s="166"/>
      <c r="BU69" s="166"/>
      <c r="BV69" s="166"/>
      <c r="BW69" s="166"/>
      <c r="BX69" s="166"/>
      <c r="BY69" s="166"/>
      <c r="BZ69" s="166"/>
      <c r="CA69" s="166"/>
      <c r="CB69" s="583"/>
      <c r="CC69" s="583"/>
      <c r="CD69" s="583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48"/>
    </row>
    <row r="70" spans="2:106" ht="7.15" customHeight="1" x14ac:dyDescent="0.15">
      <c r="B70" s="590"/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2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166"/>
      <c r="AN70" s="166"/>
      <c r="AO70" s="166"/>
      <c r="AP70" s="166"/>
      <c r="AQ70" s="166"/>
      <c r="AR70" s="166"/>
      <c r="AS70" s="166"/>
      <c r="AT70" s="166"/>
      <c r="AU70" s="594"/>
      <c r="AV70" s="594"/>
      <c r="AW70" s="594"/>
      <c r="AX70" s="593"/>
      <c r="AY70" s="593"/>
      <c r="AZ70" s="593"/>
      <c r="BA70" s="593"/>
      <c r="BB70" s="593"/>
      <c r="BC70" s="593"/>
      <c r="BD70" s="593"/>
      <c r="BE70" s="593"/>
      <c r="BF70" s="583"/>
      <c r="BG70" s="583"/>
      <c r="BH70" s="583"/>
      <c r="BI70" s="593"/>
      <c r="BJ70" s="593"/>
      <c r="BK70" s="593"/>
      <c r="BL70" s="593"/>
      <c r="BM70" s="593"/>
      <c r="BN70" s="593"/>
      <c r="BO70" s="593"/>
      <c r="BP70" s="593"/>
      <c r="BQ70" s="583"/>
      <c r="BR70" s="583"/>
      <c r="BS70" s="583"/>
      <c r="BT70" s="166"/>
      <c r="BU70" s="166"/>
      <c r="BV70" s="166"/>
      <c r="BW70" s="166"/>
      <c r="BX70" s="166"/>
      <c r="BY70" s="166"/>
      <c r="BZ70" s="166"/>
      <c r="CA70" s="166"/>
      <c r="CB70" s="583"/>
      <c r="CC70" s="583"/>
      <c r="CD70" s="583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48"/>
    </row>
    <row r="71" spans="2:106" ht="7.15" customHeight="1" x14ac:dyDescent="0.15">
      <c r="B71" s="584"/>
      <c r="C71" s="585"/>
      <c r="D71" s="585"/>
      <c r="E71" s="585"/>
      <c r="F71" s="585"/>
      <c r="G71" s="585"/>
      <c r="H71" s="585"/>
      <c r="I71" s="585"/>
      <c r="J71" s="585"/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586"/>
      <c r="AA71" s="593"/>
      <c r="AB71" s="593"/>
      <c r="AC71" s="593"/>
      <c r="AD71" s="593"/>
      <c r="AE71" s="593"/>
      <c r="AF71" s="593"/>
      <c r="AG71" s="593"/>
      <c r="AH71" s="593"/>
      <c r="AI71" s="593"/>
      <c r="AJ71" s="593"/>
      <c r="AK71" s="593"/>
      <c r="AL71" s="593"/>
      <c r="AM71" s="166">
        <f>AX71+BI71</f>
        <v>0</v>
      </c>
      <c r="AN71" s="166"/>
      <c r="AO71" s="166"/>
      <c r="AP71" s="166"/>
      <c r="AQ71" s="166"/>
      <c r="AR71" s="166"/>
      <c r="AS71" s="166"/>
      <c r="AT71" s="166"/>
      <c r="AU71" s="594" t="e">
        <f>AM71/AA71</f>
        <v>#DIV/0!</v>
      </c>
      <c r="AV71" s="594"/>
      <c r="AW71" s="594"/>
      <c r="AX71" s="593"/>
      <c r="AY71" s="593"/>
      <c r="AZ71" s="593"/>
      <c r="BA71" s="593"/>
      <c r="BB71" s="593"/>
      <c r="BC71" s="593"/>
      <c r="BD71" s="593"/>
      <c r="BE71" s="593"/>
      <c r="BF71" s="583" t="e">
        <f>AX71/AA71</f>
        <v>#DIV/0!</v>
      </c>
      <c r="BG71" s="583"/>
      <c r="BH71" s="583"/>
      <c r="BI71" s="593"/>
      <c r="BJ71" s="593"/>
      <c r="BK71" s="593"/>
      <c r="BL71" s="593"/>
      <c r="BM71" s="593"/>
      <c r="BN71" s="593"/>
      <c r="BO71" s="593"/>
      <c r="BP71" s="593"/>
      <c r="BQ71" s="583" t="e">
        <f>BI71/AA71</f>
        <v>#DIV/0!</v>
      </c>
      <c r="BR71" s="583"/>
      <c r="BS71" s="583"/>
      <c r="BT71" s="166">
        <f>AA71-AM71</f>
        <v>0</v>
      </c>
      <c r="BU71" s="166"/>
      <c r="BV71" s="166"/>
      <c r="BW71" s="166"/>
      <c r="BX71" s="166"/>
      <c r="BY71" s="166"/>
      <c r="BZ71" s="166"/>
      <c r="CA71" s="166"/>
      <c r="CB71" s="583" t="e">
        <f>BT71/AA71</f>
        <v>#DIV/0!</v>
      </c>
      <c r="CC71" s="583"/>
      <c r="CD71" s="583"/>
      <c r="CE71" s="166">
        <f>BI71*0.1</f>
        <v>0</v>
      </c>
      <c r="CF71" s="166"/>
      <c r="CG71" s="166"/>
      <c r="CH71" s="166"/>
      <c r="CI71" s="166"/>
      <c r="CJ71" s="166"/>
      <c r="CK71" s="166"/>
      <c r="CL71" s="166"/>
      <c r="CM71" s="166">
        <f>BI71+CE71</f>
        <v>0</v>
      </c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48"/>
    </row>
    <row r="72" spans="2:106" ht="7.15" customHeight="1" x14ac:dyDescent="0.15">
      <c r="B72" s="587"/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9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166"/>
      <c r="AN72" s="166"/>
      <c r="AO72" s="166"/>
      <c r="AP72" s="166"/>
      <c r="AQ72" s="166"/>
      <c r="AR72" s="166"/>
      <c r="AS72" s="166"/>
      <c r="AT72" s="166"/>
      <c r="AU72" s="594"/>
      <c r="AV72" s="594"/>
      <c r="AW72" s="594"/>
      <c r="AX72" s="593"/>
      <c r="AY72" s="593"/>
      <c r="AZ72" s="593"/>
      <c r="BA72" s="593"/>
      <c r="BB72" s="593"/>
      <c r="BC72" s="593"/>
      <c r="BD72" s="593"/>
      <c r="BE72" s="593"/>
      <c r="BF72" s="583"/>
      <c r="BG72" s="583"/>
      <c r="BH72" s="583"/>
      <c r="BI72" s="593"/>
      <c r="BJ72" s="593"/>
      <c r="BK72" s="593"/>
      <c r="BL72" s="593"/>
      <c r="BM72" s="593"/>
      <c r="BN72" s="593"/>
      <c r="BO72" s="593"/>
      <c r="BP72" s="593"/>
      <c r="BQ72" s="583"/>
      <c r="BR72" s="583"/>
      <c r="BS72" s="583"/>
      <c r="BT72" s="166"/>
      <c r="BU72" s="166"/>
      <c r="BV72" s="166"/>
      <c r="BW72" s="166"/>
      <c r="BX72" s="166"/>
      <c r="BY72" s="166"/>
      <c r="BZ72" s="166"/>
      <c r="CA72" s="166"/>
      <c r="CB72" s="583"/>
      <c r="CC72" s="583"/>
      <c r="CD72" s="583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48"/>
    </row>
    <row r="73" spans="2:106" ht="7.15" customHeight="1" x14ac:dyDescent="0.15">
      <c r="B73" s="590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2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166"/>
      <c r="AN73" s="166"/>
      <c r="AO73" s="166"/>
      <c r="AP73" s="166"/>
      <c r="AQ73" s="166"/>
      <c r="AR73" s="166"/>
      <c r="AS73" s="166"/>
      <c r="AT73" s="166"/>
      <c r="AU73" s="594"/>
      <c r="AV73" s="594"/>
      <c r="AW73" s="594"/>
      <c r="AX73" s="593"/>
      <c r="AY73" s="593"/>
      <c r="AZ73" s="593"/>
      <c r="BA73" s="593"/>
      <c r="BB73" s="593"/>
      <c r="BC73" s="593"/>
      <c r="BD73" s="593"/>
      <c r="BE73" s="593"/>
      <c r="BF73" s="583"/>
      <c r="BG73" s="583"/>
      <c r="BH73" s="583"/>
      <c r="BI73" s="593"/>
      <c r="BJ73" s="593"/>
      <c r="BK73" s="593"/>
      <c r="BL73" s="593"/>
      <c r="BM73" s="593"/>
      <c r="BN73" s="593"/>
      <c r="BO73" s="593"/>
      <c r="BP73" s="593"/>
      <c r="BQ73" s="583"/>
      <c r="BR73" s="583"/>
      <c r="BS73" s="583"/>
      <c r="BT73" s="166"/>
      <c r="BU73" s="166"/>
      <c r="BV73" s="166"/>
      <c r="BW73" s="166"/>
      <c r="BX73" s="166"/>
      <c r="BY73" s="166"/>
      <c r="BZ73" s="166"/>
      <c r="CA73" s="166"/>
      <c r="CB73" s="583"/>
      <c r="CC73" s="583"/>
      <c r="CD73" s="583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48"/>
    </row>
    <row r="74" spans="2:106" ht="7.15" customHeight="1" x14ac:dyDescent="0.15">
      <c r="B74" s="584"/>
      <c r="C74" s="585"/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585"/>
      <c r="O74" s="585"/>
      <c r="P74" s="585"/>
      <c r="Q74" s="585"/>
      <c r="R74" s="585"/>
      <c r="S74" s="585"/>
      <c r="T74" s="585"/>
      <c r="U74" s="585"/>
      <c r="V74" s="585"/>
      <c r="W74" s="585"/>
      <c r="X74" s="585"/>
      <c r="Y74" s="585"/>
      <c r="Z74" s="586"/>
      <c r="AA74" s="593"/>
      <c r="AB74" s="593"/>
      <c r="AC74" s="593"/>
      <c r="AD74" s="593"/>
      <c r="AE74" s="593"/>
      <c r="AF74" s="593"/>
      <c r="AG74" s="593"/>
      <c r="AH74" s="593"/>
      <c r="AI74" s="593"/>
      <c r="AJ74" s="593"/>
      <c r="AK74" s="593"/>
      <c r="AL74" s="593"/>
      <c r="AM74" s="166">
        <f>AX74+BI74</f>
        <v>0</v>
      </c>
      <c r="AN74" s="166"/>
      <c r="AO74" s="166"/>
      <c r="AP74" s="166"/>
      <c r="AQ74" s="166"/>
      <c r="AR74" s="166"/>
      <c r="AS74" s="166"/>
      <c r="AT74" s="166"/>
      <c r="AU74" s="594" t="e">
        <f>AM74/AA74</f>
        <v>#DIV/0!</v>
      </c>
      <c r="AV74" s="594"/>
      <c r="AW74" s="594"/>
      <c r="AX74" s="593"/>
      <c r="AY74" s="593"/>
      <c r="AZ74" s="593"/>
      <c r="BA74" s="593"/>
      <c r="BB74" s="593"/>
      <c r="BC74" s="593"/>
      <c r="BD74" s="593"/>
      <c r="BE74" s="593"/>
      <c r="BF74" s="583" t="e">
        <f>AX74/AA74</f>
        <v>#DIV/0!</v>
      </c>
      <c r="BG74" s="583"/>
      <c r="BH74" s="583"/>
      <c r="BI74" s="593"/>
      <c r="BJ74" s="593"/>
      <c r="BK74" s="593"/>
      <c r="BL74" s="593"/>
      <c r="BM74" s="593"/>
      <c r="BN74" s="593"/>
      <c r="BO74" s="593"/>
      <c r="BP74" s="593"/>
      <c r="BQ74" s="583" t="e">
        <f>BI74/AA74</f>
        <v>#DIV/0!</v>
      </c>
      <c r="BR74" s="583"/>
      <c r="BS74" s="583"/>
      <c r="BT74" s="166">
        <f>AA74-AM74</f>
        <v>0</v>
      </c>
      <c r="BU74" s="166"/>
      <c r="BV74" s="166"/>
      <c r="BW74" s="166"/>
      <c r="BX74" s="166"/>
      <c r="BY74" s="166"/>
      <c r="BZ74" s="166"/>
      <c r="CA74" s="166"/>
      <c r="CB74" s="583" t="e">
        <f>BT74/AA74</f>
        <v>#DIV/0!</v>
      </c>
      <c r="CC74" s="583"/>
      <c r="CD74" s="583"/>
      <c r="CE74" s="166">
        <f>BI74*0.1</f>
        <v>0</v>
      </c>
      <c r="CF74" s="166"/>
      <c r="CG74" s="166"/>
      <c r="CH74" s="166"/>
      <c r="CI74" s="166"/>
      <c r="CJ74" s="166"/>
      <c r="CK74" s="166"/>
      <c r="CL74" s="166"/>
      <c r="CM74" s="166">
        <f>BI74+CE74</f>
        <v>0</v>
      </c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48"/>
    </row>
    <row r="75" spans="2:106" ht="7.15" customHeight="1" x14ac:dyDescent="0.15">
      <c r="B75" s="587"/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9"/>
      <c r="AA75" s="593"/>
      <c r="AB75" s="593"/>
      <c r="AC75" s="593"/>
      <c r="AD75" s="593"/>
      <c r="AE75" s="593"/>
      <c r="AF75" s="593"/>
      <c r="AG75" s="593"/>
      <c r="AH75" s="593"/>
      <c r="AI75" s="593"/>
      <c r="AJ75" s="593"/>
      <c r="AK75" s="593"/>
      <c r="AL75" s="593"/>
      <c r="AM75" s="166"/>
      <c r="AN75" s="166"/>
      <c r="AO75" s="166"/>
      <c r="AP75" s="166"/>
      <c r="AQ75" s="166"/>
      <c r="AR75" s="166"/>
      <c r="AS75" s="166"/>
      <c r="AT75" s="166"/>
      <c r="AU75" s="594"/>
      <c r="AV75" s="594"/>
      <c r="AW75" s="594"/>
      <c r="AX75" s="593"/>
      <c r="AY75" s="593"/>
      <c r="AZ75" s="593"/>
      <c r="BA75" s="593"/>
      <c r="BB75" s="593"/>
      <c r="BC75" s="593"/>
      <c r="BD75" s="593"/>
      <c r="BE75" s="593"/>
      <c r="BF75" s="583"/>
      <c r="BG75" s="583"/>
      <c r="BH75" s="583"/>
      <c r="BI75" s="593"/>
      <c r="BJ75" s="593"/>
      <c r="BK75" s="593"/>
      <c r="BL75" s="593"/>
      <c r="BM75" s="593"/>
      <c r="BN75" s="593"/>
      <c r="BO75" s="593"/>
      <c r="BP75" s="593"/>
      <c r="BQ75" s="583"/>
      <c r="BR75" s="583"/>
      <c r="BS75" s="583"/>
      <c r="BT75" s="166"/>
      <c r="BU75" s="166"/>
      <c r="BV75" s="166"/>
      <c r="BW75" s="166"/>
      <c r="BX75" s="166"/>
      <c r="BY75" s="166"/>
      <c r="BZ75" s="166"/>
      <c r="CA75" s="166"/>
      <c r="CB75" s="583"/>
      <c r="CC75" s="583"/>
      <c r="CD75" s="583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48"/>
    </row>
    <row r="76" spans="2:106" ht="7.15" customHeight="1" x14ac:dyDescent="0.15">
      <c r="B76" s="590"/>
      <c r="C76" s="591"/>
      <c r="D76" s="591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2"/>
      <c r="AA76" s="593"/>
      <c r="AB76" s="593"/>
      <c r="AC76" s="593"/>
      <c r="AD76" s="593"/>
      <c r="AE76" s="593"/>
      <c r="AF76" s="593"/>
      <c r="AG76" s="593"/>
      <c r="AH76" s="593"/>
      <c r="AI76" s="593"/>
      <c r="AJ76" s="593"/>
      <c r="AK76" s="593"/>
      <c r="AL76" s="593"/>
      <c r="AM76" s="166"/>
      <c r="AN76" s="166"/>
      <c r="AO76" s="166"/>
      <c r="AP76" s="166"/>
      <c r="AQ76" s="166"/>
      <c r="AR76" s="166"/>
      <c r="AS76" s="166"/>
      <c r="AT76" s="166"/>
      <c r="AU76" s="594"/>
      <c r="AV76" s="594"/>
      <c r="AW76" s="594"/>
      <c r="AX76" s="593"/>
      <c r="AY76" s="593"/>
      <c r="AZ76" s="593"/>
      <c r="BA76" s="593"/>
      <c r="BB76" s="593"/>
      <c r="BC76" s="593"/>
      <c r="BD76" s="593"/>
      <c r="BE76" s="593"/>
      <c r="BF76" s="583"/>
      <c r="BG76" s="583"/>
      <c r="BH76" s="583"/>
      <c r="BI76" s="593"/>
      <c r="BJ76" s="593"/>
      <c r="BK76" s="593"/>
      <c r="BL76" s="593"/>
      <c r="BM76" s="593"/>
      <c r="BN76" s="593"/>
      <c r="BO76" s="593"/>
      <c r="BP76" s="593"/>
      <c r="BQ76" s="583"/>
      <c r="BR76" s="583"/>
      <c r="BS76" s="583"/>
      <c r="BT76" s="166"/>
      <c r="BU76" s="166"/>
      <c r="BV76" s="166"/>
      <c r="BW76" s="166"/>
      <c r="BX76" s="166"/>
      <c r="BY76" s="166"/>
      <c r="BZ76" s="166"/>
      <c r="CA76" s="166"/>
      <c r="CB76" s="583"/>
      <c r="CC76" s="583"/>
      <c r="CD76" s="583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48"/>
    </row>
    <row r="77" spans="2:106" ht="7.15" customHeight="1" x14ac:dyDescent="0.15">
      <c r="B77" s="129" t="s">
        <v>115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1"/>
      <c r="CM77" s="581">
        <f>CM41+CM44+CM47+CM50+CM53+CM56+CM59+CM62+CM65+CM68+CM71+CM74</f>
        <v>0</v>
      </c>
      <c r="CN77" s="581"/>
      <c r="CO77" s="581"/>
      <c r="CP77" s="581"/>
      <c r="CQ77" s="581"/>
      <c r="CR77" s="581"/>
      <c r="CS77" s="581"/>
      <c r="CT77" s="581"/>
      <c r="CU77" s="581"/>
      <c r="CV77" s="581"/>
      <c r="CW77" s="581"/>
      <c r="CX77" s="581"/>
      <c r="CY77" s="581"/>
      <c r="CZ77" s="581"/>
      <c r="DA77" s="581"/>
      <c r="DB77" s="48"/>
    </row>
    <row r="78" spans="2:106" ht="7.15" customHeight="1" x14ac:dyDescent="0.15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4"/>
      <c r="CM78" s="581"/>
      <c r="CN78" s="581"/>
      <c r="CO78" s="581"/>
      <c r="CP78" s="581"/>
      <c r="CQ78" s="581"/>
      <c r="CR78" s="581"/>
      <c r="CS78" s="581"/>
      <c r="CT78" s="581"/>
      <c r="CU78" s="581"/>
      <c r="CV78" s="581"/>
      <c r="CW78" s="581"/>
      <c r="CX78" s="581"/>
      <c r="CY78" s="581"/>
      <c r="CZ78" s="581"/>
      <c r="DA78" s="581"/>
      <c r="DB78" s="48"/>
    </row>
    <row r="79" spans="2:106" ht="7.15" customHeight="1" x14ac:dyDescent="0.15">
      <c r="B79" s="135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7"/>
      <c r="CM79" s="581"/>
      <c r="CN79" s="581"/>
      <c r="CO79" s="581"/>
      <c r="CP79" s="581"/>
      <c r="CQ79" s="581"/>
      <c r="CR79" s="581"/>
      <c r="CS79" s="581"/>
      <c r="CT79" s="581"/>
      <c r="CU79" s="581"/>
      <c r="CV79" s="581"/>
      <c r="CW79" s="581"/>
      <c r="CX79" s="581"/>
      <c r="CY79" s="581"/>
      <c r="CZ79" s="581"/>
      <c r="DA79" s="581"/>
      <c r="DB79" s="48"/>
    </row>
    <row r="80" spans="2:106" ht="7.15" customHeight="1" x14ac:dyDescent="0.15">
      <c r="B80" s="168" t="s">
        <v>114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48"/>
    </row>
    <row r="81" spans="2:106" ht="7.15" customHeight="1" x14ac:dyDescent="0.15"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48"/>
    </row>
    <row r="82" spans="2:106" ht="7.15" customHeight="1" x14ac:dyDescent="0.15"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48"/>
    </row>
    <row r="83" spans="2:106" ht="7.15" customHeight="1" x14ac:dyDescent="0.15"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1"/>
      <c r="AM83" s="107" t="s">
        <v>113</v>
      </c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 t="s">
        <v>112</v>
      </c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 t="s">
        <v>111</v>
      </c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 t="s">
        <v>110</v>
      </c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 t="s">
        <v>109</v>
      </c>
      <c r="CF83" s="107"/>
      <c r="CG83" s="107"/>
      <c r="CH83" s="107"/>
      <c r="CI83" s="107"/>
      <c r="CJ83" s="107"/>
      <c r="CK83" s="107"/>
      <c r="CL83" s="107"/>
      <c r="CM83" s="582" t="s">
        <v>108</v>
      </c>
      <c r="CN83" s="582"/>
      <c r="CO83" s="582"/>
      <c r="CP83" s="582"/>
      <c r="CQ83" s="582"/>
      <c r="CR83" s="582"/>
      <c r="CS83" s="582"/>
      <c r="CT83" s="582"/>
      <c r="CU83" s="582"/>
      <c r="CV83" s="582"/>
      <c r="CW83" s="582"/>
      <c r="CX83" s="582"/>
      <c r="CY83" s="582"/>
      <c r="CZ83" s="582"/>
      <c r="DA83" s="582"/>
      <c r="DB83" s="48"/>
    </row>
    <row r="84" spans="2:106" ht="7.15" customHeight="1" x14ac:dyDescent="0.15">
      <c r="B84" s="172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4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582"/>
      <c r="CN84" s="582"/>
      <c r="CO84" s="582"/>
      <c r="CP84" s="582"/>
      <c r="CQ84" s="582"/>
      <c r="CR84" s="582"/>
      <c r="CS84" s="582"/>
      <c r="CT84" s="582"/>
      <c r="CU84" s="582"/>
      <c r="CV84" s="582"/>
      <c r="CW84" s="582"/>
      <c r="CX84" s="582"/>
      <c r="CY84" s="582"/>
      <c r="CZ84" s="582"/>
      <c r="DA84" s="582"/>
      <c r="DB84" s="48"/>
    </row>
    <row r="85" spans="2:106" ht="7.15" customHeight="1" x14ac:dyDescent="0.15">
      <c r="B85" s="175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582"/>
      <c r="CN85" s="582"/>
      <c r="CO85" s="582"/>
      <c r="CP85" s="582"/>
      <c r="CQ85" s="582"/>
      <c r="CR85" s="582"/>
      <c r="CS85" s="582"/>
      <c r="CT85" s="582"/>
      <c r="CU85" s="582"/>
      <c r="CV85" s="582"/>
      <c r="CW85" s="582"/>
      <c r="CX85" s="582"/>
      <c r="CY85" s="582"/>
      <c r="CZ85" s="582"/>
      <c r="DA85" s="582"/>
      <c r="DB85" s="48"/>
    </row>
    <row r="86" spans="2:106" ht="7.15" customHeight="1" x14ac:dyDescent="0.15">
      <c r="B86" s="570" t="s">
        <v>146</v>
      </c>
      <c r="C86" s="571"/>
      <c r="D86" s="571"/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2"/>
      <c r="AM86" s="579"/>
      <c r="AN86" s="579"/>
      <c r="AO86" s="579"/>
      <c r="AP86" s="579"/>
      <c r="AQ86" s="579"/>
      <c r="AR86" s="579"/>
      <c r="AS86" s="579"/>
      <c r="AT86" s="579"/>
      <c r="AU86" s="579"/>
      <c r="AV86" s="579"/>
      <c r="AW86" s="579"/>
      <c r="AX86" s="579"/>
      <c r="AY86" s="579"/>
      <c r="AZ86" s="579"/>
      <c r="BA86" s="579"/>
      <c r="BB86" s="579"/>
      <c r="BC86" s="579"/>
      <c r="BD86" s="579"/>
      <c r="BE86" s="579"/>
      <c r="BF86" s="579"/>
      <c r="BG86" s="579"/>
      <c r="BH86" s="579"/>
      <c r="BI86" s="579"/>
      <c r="BJ86" s="579"/>
      <c r="BK86" s="579"/>
      <c r="BL86" s="579"/>
      <c r="BM86" s="579"/>
      <c r="BN86" s="579"/>
      <c r="BO86" s="579"/>
      <c r="BP86" s="579"/>
      <c r="BQ86" s="579"/>
      <c r="BR86" s="579"/>
      <c r="BS86" s="579"/>
      <c r="BT86" s="579"/>
      <c r="BU86" s="579"/>
      <c r="BV86" s="579"/>
      <c r="BW86" s="579"/>
      <c r="BX86" s="579"/>
      <c r="BY86" s="579"/>
      <c r="BZ86" s="579"/>
      <c r="CA86" s="579"/>
      <c r="CB86" s="579"/>
      <c r="CC86" s="579"/>
      <c r="CD86" s="579"/>
      <c r="CE86" s="579"/>
      <c r="CF86" s="579"/>
      <c r="CG86" s="579"/>
      <c r="CH86" s="579"/>
      <c r="CI86" s="579"/>
      <c r="CJ86" s="579"/>
      <c r="CK86" s="579"/>
      <c r="CL86" s="579"/>
      <c r="CM86" s="580">
        <f>AM86*AX86+BI86+BT86+CE86</f>
        <v>0</v>
      </c>
      <c r="CN86" s="580"/>
      <c r="CO86" s="580"/>
      <c r="CP86" s="580"/>
      <c r="CQ86" s="580"/>
      <c r="CR86" s="580"/>
      <c r="CS86" s="580"/>
      <c r="CT86" s="580"/>
      <c r="CU86" s="580"/>
      <c r="CV86" s="580"/>
      <c r="CW86" s="580"/>
      <c r="CX86" s="580"/>
      <c r="CY86" s="580"/>
      <c r="CZ86" s="580"/>
      <c r="DA86" s="580"/>
      <c r="DB86" s="48"/>
    </row>
    <row r="87" spans="2:106" ht="7.15" customHeight="1" x14ac:dyDescent="0.15">
      <c r="B87" s="573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5"/>
      <c r="AM87" s="579"/>
      <c r="AN87" s="579"/>
      <c r="AO87" s="579"/>
      <c r="AP87" s="579"/>
      <c r="AQ87" s="579"/>
      <c r="AR87" s="579"/>
      <c r="AS87" s="579"/>
      <c r="AT87" s="579"/>
      <c r="AU87" s="579"/>
      <c r="AV87" s="579"/>
      <c r="AW87" s="579"/>
      <c r="AX87" s="579"/>
      <c r="AY87" s="579"/>
      <c r="AZ87" s="579"/>
      <c r="BA87" s="579"/>
      <c r="BB87" s="579"/>
      <c r="BC87" s="579"/>
      <c r="BD87" s="579"/>
      <c r="BE87" s="579"/>
      <c r="BF87" s="579"/>
      <c r="BG87" s="579"/>
      <c r="BH87" s="579"/>
      <c r="BI87" s="579"/>
      <c r="BJ87" s="579"/>
      <c r="BK87" s="579"/>
      <c r="BL87" s="579"/>
      <c r="BM87" s="579"/>
      <c r="BN87" s="579"/>
      <c r="BO87" s="579"/>
      <c r="BP87" s="579"/>
      <c r="BQ87" s="579"/>
      <c r="BR87" s="579"/>
      <c r="BS87" s="579"/>
      <c r="BT87" s="579"/>
      <c r="BU87" s="579"/>
      <c r="BV87" s="579"/>
      <c r="BW87" s="579"/>
      <c r="BX87" s="579"/>
      <c r="BY87" s="579"/>
      <c r="BZ87" s="579"/>
      <c r="CA87" s="579"/>
      <c r="CB87" s="579"/>
      <c r="CC87" s="579"/>
      <c r="CD87" s="579"/>
      <c r="CE87" s="579"/>
      <c r="CF87" s="579"/>
      <c r="CG87" s="579"/>
      <c r="CH87" s="579"/>
      <c r="CI87" s="579"/>
      <c r="CJ87" s="579"/>
      <c r="CK87" s="579"/>
      <c r="CL87" s="579"/>
      <c r="CM87" s="580"/>
      <c r="CN87" s="580"/>
      <c r="CO87" s="580"/>
      <c r="CP87" s="580"/>
      <c r="CQ87" s="580"/>
      <c r="CR87" s="580"/>
      <c r="CS87" s="580"/>
      <c r="CT87" s="580"/>
      <c r="CU87" s="580"/>
      <c r="CV87" s="580"/>
      <c r="CW87" s="580"/>
      <c r="CX87" s="580"/>
      <c r="CY87" s="580"/>
      <c r="CZ87" s="580"/>
      <c r="DA87" s="580"/>
      <c r="DB87" s="48"/>
    </row>
    <row r="88" spans="2:106" ht="7.15" customHeight="1" x14ac:dyDescent="0.15">
      <c r="B88" s="573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4"/>
      <c r="AG88" s="574"/>
      <c r="AH88" s="574"/>
      <c r="AI88" s="574"/>
      <c r="AJ88" s="574"/>
      <c r="AK88" s="574"/>
      <c r="AL88" s="575"/>
      <c r="AM88" s="579"/>
      <c r="AN88" s="579"/>
      <c r="AO88" s="579"/>
      <c r="AP88" s="579"/>
      <c r="AQ88" s="579"/>
      <c r="AR88" s="579"/>
      <c r="AS88" s="579"/>
      <c r="AT88" s="579"/>
      <c r="AU88" s="579"/>
      <c r="AV88" s="579"/>
      <c r="AW88" s="579"/>
      <c r="AX88" s="579"/>
      <c r="AY88" s="579"/>
      <c r="AZ88" s="579"/>
      <c r="BA88" s="579"/>
      <c r="BB88" s="579"/>
      <c r="BC88" s="579"/>
      <c r="BD88" s="579"/>
      <c r="BE88" s="579"/>
      <c r="BF88" s="579"/>
      <c r="BG88" s="579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  <c r="BR88" s="579"/>
      <c r="BS88" s="579"/>
      <c r="BT88" s="579"/>
      <c r="BU88" s="579"/>
      <c r="BV88" s="579"/>
      <c r="BW88" s="579"/>
      <c r="BX88" s="579"/>
      <c r="BY88" s="579"/>
      <c r="BZ88" s="579"/>
      <c r="CA88" s="579"/>
      <c r="CB88" s="579"/>
      <c r="CC88" s="579"/>
      <c r="CD88" s="579"/>
      <c r="CE88" s="579"/>
      <c r="CF88" s="579"/>
      <c r="CG88" s="579"/>
      <c r="CH88" s="579"/>
      <c r="CI88" s="579"/>
      <c r="CJ88" s="579"/>
      <c r="CK88" s="579"/>
      <c r="CL88" s="579"/>
      <c r="CM88" s="580"/>
      <c r="CN88" s="580"/>
      <c r="CO88" s="580"/>
      <c r="CP88" s="580"/>
      <c r="CQ88" s="580"/>
      <c r="CR88" s="580"/>
      <c r="CS88" s="580"/>
      <c r="CT88" s="580"/>
      <c r="CU88" s="580"/>
      <c r="CV88" s="580"/>
      <c r="CW88" s="580"/>
      <c r="CX88" s="580"/>
      <c r="CY88" s="580"/>
      <c r="CZ88" s="580"/>
      <c r="DA88" s="580"/>
      <c r="DB88" s="48"/>
    </row>
    <row r="89" spans="2:106" ht="7.15" customHeight="1" x14ac:dyDescent="0.15">
      <c r="B89" s="573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  <c r="AA89" s="574"/>
      <c r="AB89" s="574"/>
      <c r="AC89" s="574"/>
      <c r="AD89" s="574"/>
      <c r="AE89" s="574"/>
      <c r="AF89" s="574"/>
      <c r="AG89" s="574"/>
      <c r="AH89" s="574"/>
      <c r="AI89" s="574"/>
      <c r="AJ89" s="574"/>
      <c r="AK89" s="574"/>
      <c r="AL89" s="575"/>
      <c r="AM89" s="579"/>
      <c r="AN89" s="579"/>
      <c r="AO89" s="579"/>
      <c r="AP89" s="579"/>
      <c r="AQ89" s="579"/>
      <c r="AR89" s="579"/>
      <c r="AS89" s="579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79"/>
      <c r="BE89" s="579"/>
      <c r="BF89" s="579"/>
      <c r="BG89" s="579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  <c r="BR89" s="579"/>
      <c r="BS89" s="579"/>
      <c r="BT89" s="579"/>
      <c r="BU89" s="579"/>
      <c r="BV89" s="579"/>
      <c r="BW89" s="579"/>
      <c r="BX89" s="579"/>
      <c r="BY89" s="579"/>
      <c r="BZ89" s="579"/>
      <c r="CA89" s="579"/>
      <c r="CB89" s="579"/>
      <c r="CC89" s="579"/>
      <c r="CD89" s="579"/>
      <c r="CE89" s="579"/>
      <c r="CF89" s="579"/>
      <c r="CG89" s="579"/>
      <c r="CH89" s="579"/>
      <c r="CI89" s="579"/>
      <c r="CJ89" s="579"/>
      <c r="CK89" s="579"/>
      <c r="CL89" s="579"/>
      <c r="CM89" s="580"/>
      <c r="CN89" s="580"/>
      <c r="CO89" s="580"/>
      <c r="CP89" s="580"/>
      <c r="CQ89" s="580"/>
      <c r="CR89" s="580"/>
      <c r="CS89" s="580"/>
      <c r="CT89" s="580"/>
      <c r="CU89" s="580"/>
      <c r="CV89" s="580"/>
      <c r="CW89" s="580"/>
      <c r="CX89" s="580"/>
      <c r="CY89" s="580"/>
      <c r="CZ89" s="580"/>
      <c r="DA89" s="580"/>
      <c r="DB89" s="48"/>
    </row>
    <row r="90" spans="2:106" ht="7.15" customHeight="1" x14ac:dyDescent="0.15">
      <c r="B90" s="573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4"/>
      <c r="AG90" s="574"/>
      <c r="AH90" s="574"/>
      <c r="AI90" s="574"/>
      <c r="AJ90" s="574"/>
      <c r="AK90" s="574"/>
      <c r="AL90" s="575"/>
      <c r="AM90" s="579"/>
      <c r="AN90" s="579"/>
      <c r="AO90" s="579"/>
      <c r="AP90" s="579"/>
      <c r="AQ90" s="579"/>
      <c r="AR90" s="579"/>
      <c r="AS90" s="579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79"/>
      <c r="BE90" s="579"/>
      <c r="BF90" s="579"/>
      <c r="BG90" s="579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  <c r="BR90" s="579"/>
      <c r="BS90" s="579"/>
      <c r="BT90" s="579"/>
      <c r="BU90" s="579"/>
      <c r="BV90" s="579"/>
      <c r="BW90" s="579"/>
      <c r="BX90" s="579"/>
      <c r="BY90" s="579"/>
      <c r="BZ90" s="579"/>
      <c r="CA90" s="579"/>
      <c r="CB90" s="579"/>
      <c r="CC90" s="579"/>
      <c r="CD90" s="579"/>
      <c r="CE90" s="579"/>
      <c r="CF90" s="579"/>
      <c r="CG90" s="579"/>
      <c r="CH90" s="579"/>
      <c r="CI90" s="579"/>
      <c r="CJ90" s="579"/>
      <c r="CK90" s="579"/>
      <c r="CL90" s="579"/>
      <c r="CM90" s="580"/>
      <c r="CN90" s="580"/>
      <c r="CO90" s="580"/>
      <c r="CP90" s="580"/>
      <c r="CQ90" s="580"/>
      <c r="CR90" s="580"/>
      <c r="CS90" s="580"/>
      <c r="CT90" s="580"/>
      <c r="CU90" s="580"/>
      <c r="CV90" s="580"/>
      <c r="CW90" s="580"/>
      <c r="CX90" s="580"/>
      <c r="CY90" s="580"/>
      <c r="CZ90" s="580"/>
      <c r="DA90" s="580"/>
      <c r="DB90" s="48"/>
    </row>
    <row r="91" spans="2:106" ht="7.15" customHeight="1" x14ac:dyDescent="0.15">
      <c r="B91" s="576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  <c r="AH91" s="577"/>
      <c r="AI91" s="577"/>
      <c r="AJ91" s="577"/>
      <c r="AK91" s="577"/>
      <c r="AL91" s="578"/>
      <c r="AM91" s="579"/>
      <c r="AN91" s="579"/>
      <c r="AO91" s="579"/>
      <c r="AP91" s="579"/>
      <c r="AQ91" s="579"/>
      <c r="AR91" s="579"/>
      <c r="AS91" s="579"/>
      <c r="AT91" s="579"/>
      <c r="AU91" s="579"/>
      <c r="AV91" s="579"/>
      <c r="AW91" s="579"/>
      <c r="AX91" s="579"/>
      <c r="AY91" s="579"/>
      <c r="AZ91" s="579"/>
      <c r="BA91" s="579"/>
      <c r="BB91" s="579"/>
      <c r="BC91" s="579"/>
      <c r="BD91" s="579"/>
      <c r="BE91" s="579"/>
      <c r="BF91" s="579"/>
      <c r="BG91" s="579"/>
      <c r="BH91" s="579"/>
      <c r="BI91" s="579"/>
      <c r="BJ91" s="579"/>
      <c r="BK91" s="579"/>
      <c r="BL91" s="579"/>
      <c r="BM91" s="579"/>
      <c r="BN91" s="579"/>
      <c r="BO91" s="579"/>
      <c r="BP91" s="579"/>
      <c r="BQ91" s="579"/>
      <c r="BR91" s="579"/>
      <c r="BS91" s="579"/>
      <c r="BT91" s="579"/>
      <c r="BU91" s="579"/>
      <c r="BV91" s="579"/>
      <c r="BW91" s="579"/>
      <c r="BX91" s="579"/>
      <c r="BY91" s="579"/>
      <c r="BZ91" s="579"/>
      <c r="CA91" s="579"/>
      <c r="CB91" s="579"/>
      <c r="CC91" s="579"/>
      <c r="CD91" s="579"/>
      <c r="CE91" s="579"/>
      <c r="CF91" s="579"/>
      <c r="CG91" s="579"/>
      <c r="CH91" s="579"/>
      <c r="CI91" s="579"/>
      <c r="CJ91" s="579"/>
      <c r="CK91" s="579"/>
      <c r="CL91" s="579"/>
      <c r="CM91" s="580"/>
      <c r="CN91" s="580"/>
      <c r="CO91" s="580"/>
      <c r="CP91" s="580"/>
      <c r="CQ91" s="580"/>
      <c r="CR91" s="580"/>
      <c r="CS91" s="580"/>
      <c r="CT91" s="580"/>
      <c r="CU91" s="580"/>
      <c r="CV91" s="580"/>
      <c r="CW91" s="580"/>
      <c r="CX91" s="580"/>
      <c r="CY91" s="580"/>
      <c r="CZ91" s="580"/>
      <c r="DA91" s="580"/>
      <c r="DB91" s="48"/>
    </row>
    <row r="92" spans="2:106" ht="7.15" customHeight="1" x14ac:dyDescent="0.15">
      <c r="B92" s="181"/>
      <c r="C92" s="181"/>
      <c r="D92" s="181"/>
      <c r="E92" s="181"/>
      <c r="F92" s="181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48"/>
    </row>
    <row r="93" spans="2:106" ht="7.15" customHeight="1" x14ac:dyDescent="0.15">
      <c r="B93" s="181"/>
      <c r="C93" s="181"/>
      <c r="D93" s="181"/>
      <c r="E93" s="181"/>
      <c r="F93" s="181"/>
      <c r="G93" s="181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48"/>
    </row>
    <row r="94" spans="2:106" ht="7.15" customHeight="1" x14ac:dyDescent="0.15">
      <c r="B94" s="181"/>
      <c r="C94" s="181"/>
      <c r="D94" s="181"/>
      <c r="E94" s="181"/>
      <c r="F94" s="181"/>
      <c r="G94" s="181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78"/>
      <c r="BG94" s="178"/>
      <c r="BH94" s="178"/>
      <c r="BI94" s="178"/>
      <c r="BJ94" s="178"/>
      <c r="BK94" s="178"/>
      <c r="BL94" s="178"/>
      <c r="BM94" s="178"/>
      <c r="BN94" s="178"/>
      <c r="BO94" s="178"/>
      <c r="BP94" s="178"/>
      <c r="BQ94" s="178"/>
      <c r="BR94" s="178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48"/>
    </row>
    <row r="95" spans="2:106" ht="7.5" customHeight="1" x14ac:dyDescent="0.15">
      <c r="B95" s="179" t="s">
        <v>107</v>
      </c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569">
        <f>CM86+CM77</f>
        <v>0</v>
      </c>
      <c r="CN95" s="569"/>
      <c r="CO95" s="569"/>
      <c r="CP95" s="569"/>
      <c r="CQ95" s="569"/>
      <c r="CR95" s="569"/>
      <c r="CS95" s="569"/>
      <c r="CT95" s="569"/>
      <c r="CU95" s="569"/>
      <c r="CV95" s="569"/>
      <c r="CW95" s="569"/>
      <c r="CX95" s="569"/>
      <c r="CY95" s="569"/>
      <c r="CZ95" s="569"/>
      <c r="DA95" s="569"/>
      <c r="DB95" s="48"/>
    </row>
    <row r="96" spans="2:106" ht="7.5" customHeight="1" x14ac:dyDescent="0.15"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569"/>
      <c r="CN96" s="569"/>
      <c r="CO96" s="569"/>
      <c r="CP96" s="569"/>
      <c r="CQ96" s="569"/>
      <c r="CR96" s="569"/>
      <c r="CS96" s="569"/>
      <c r="CT96" s="569"/>
      <c r="CU96" s="569"/>
      <c r="CV96" s="569"/>
      <c r="CW96" s="569"/>
      <c r="CX96" s="569"/>
      <c r="CY96" s="569"/>
      <c r="CZ96" s="569"/>
      <c r="DA96" s="569"/>
      <c r="DB96" s="48"/>
    </row>
    <row r="97" spans="2:106" ht="7.5" customHeight="1" x14ac:dyDescent="0.15"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569"/>
      <c r="CN97" s="569"/>
      <c r="CO97" s="569"/>
      <c r="CP97" s="569"/>
      <c r="CQ97" s="569"/>
      <c r="CR97" s="569"/>
      <c r="CS97" s="569"/>
      <c r="CT97" s="569"/>
      <c r="CU97" s="569"/>
      <c r="CV97" s="569"/>
      <c r="CW97" s="569"/>
      <c r="CX97" s="569"/>
      <c r="CY97" s="569"/>
      <c r="CZ97" s="569"/>
      <c r="DA97" s="569"/>
      <c r="DB97" s="48"/>
    </row>
    <row r="102" spans="2:106" ht="7.15" customHeight="1" x14ac:dyDescent="0.15">
      <c r="D102" s="180" t="s">
        <v>106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</row>
    <row r="103" spans="2:106" ht="7.15" customHeight="1" x14ac:dyDescent="0.15"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</row>
    <row r="104" spans="2:106" ht="7.15" customHeight="1" x14ac:dyDescent="0.15"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BM104" s="107" t="s">
        <v>105</v>
      </c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</row>
    <row r="105" spans="2:106" ht="7.15" customHeight="1" x14ac:dyDescent="0.15">
      <c r="D105" s="180" t="s">
        <v>104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</row>
    <row r="106" spans="2:106" ht="7.15" customHeight="1" x14ac:dyDescent="0.15"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</row>
    <row r="107" spans="2:106" ht="7.15" customHeight="1" x14ac:dyDescent="0.15"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BM107" s="107" t="s">
        <v>103</v>
      </c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</row>
    <row r="108" spans="2:106" ht="7.15" customHeight="1" x14ac:dyDescent="0.15">
      <c r="D108" s="180" t="s">
        <v>102</v>
      </c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</row>
    <row r="109" spans="2:106" ht="7.15" customHeight="1" x14ac:dyDescent="0.15"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</row>
    <row r="110" spans="2:106" ht="7.15" customHeight="1" x14ac:dyDescent="0.15"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BM110" s="107" t="s">
        <v>101</v>
      </c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</row>
    <row r="111" spans="2:106" ht="7.15" customHeight="1" x14ac:dyDescent="0.15">
      <c r="D111" s="180" t="s">
        <v>100</v>
      </c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</row>
    <row r="112" spans="2:106" ht="7.15" customHeight="1" x14ac:dyDescent="0.15"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</row>
    <row r="113" spans="4:105" ht="7.15" customHeight="1" x14ac:dyDescent="0.15"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BM113" s="107" t="s">
        <v>99</v>
      </c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</row>
    <row r="114" spans="4:105" ht="7.15" customHeight="1" x14ac:dyDescent="0.15">
      <c r="D114" s="180" t="s">
        <v>98</v>
      </c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</row>
    <row r="115" spans="4:105" ht="7.15" customHeight="1" x14ac:dyDescent="0.15"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</row>
    <row r="116" spans="4:105" ht="7.15" customHeight="1" x14ac:dyDescent="0.15"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BM116" s="107" t="s">
        <v>97</v>
      </c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</row>
    <row r="117" spans="4:105" ht="7.15" customHeight="1" x14ac:dyDescent="0.15">
      <c r="D117" s="180" t="s">
        <v>147</v>
      </c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</row>
    <row r="118" spans="4:105" ht="7.15" customHeight="1" x14ac:dyDescent="0.15"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</row>
  </sheetData>
  <mergeCells count="220">
    <mergeCell ref="AP2:BL4"/>
    <mergeCell ref="BV8:DA9"/>
    <mergeCell ref="C10:AH13"/>
    <mergeCell ref="D18:S19"/>
    <mergeCell ref="C22:O26"/>
    <mergeCell ref="P22:AH26"/>
    <mergeCell ref="C28:E31"/>
    <mergeCell ref="F28:G31"/>
    <mergeCell ref="H28:I31"/>
    <mergeCell ref="J28:K31"/>
    <mergeCell ref="L28:M31"/>
    <mergeCell ref="N28:O31"/>
    <mergeCell ref="P28:Q31"/>
    <mergeCell ref="CX28:CZ30"/>
    <mergeCell ref="D33:S34"/>
    <mergeCell ref="B35:DA37"/>
    <mergeCell ref="B38:Z40"/>
    <mergeCell ref="AA38:AL40"/>
    <mergeCell ref="AM38:AT40"/>
    <mergeCell ref="AU38:AW40"/>
    <mergeCell ref="AX38:BE40"/>
    <mergeCell ref="BF38:BH40"/>
    <mergeCell ref="BI38:BP40"/>
    <mergeCell ref="BQ38:BS40"/>
    <mergeCell ref="BT38:CA40"/>
    <mergeCell ref="CB38:CD40"/>
    <mergeCell ref="CE38:CL40"/>
    <mergeCell ref="CM38:DA40"/>
    <mergeCell ref="CB41:CD43"/>
    <mergeCell ref="CE41:CL43"/>
    <mergeCell ref="CM41:DA43"/>
    <mergeCell ref="B44:Z46"/>
    <mergeCell ref="AA44:AL46"/>
    <mergeCell ref="AM44:AT46"/>
    <mergeCell ref="AU44:AW46"/>
    <mergeCell ref="AX44:BE46"/>
    <mergeCell ref="BF44:BH46"/>
    <mergeCell ref="BI44:BP46"/>
    <mergeCell ref="BQ44:BS46"/>
    <mergeCell ref="BT44:CA46"/>
    <mergeCell ref="CB44:CD46"/>
    <mergeCell ref="CE44:CL46"/>
    <mergeCell ref="CM44:DA46"/>
    <mergeCell ref="B41:Z43"/>
    <mergeCell ref="AA41:AL43"/>
    <mergeCell ref="AM41:AT43"/>
    <mergeCell ref="AU41:AW43"/>
    <mergeCell ref="AX41:BE43"/>
    <mergeCell ref="BF41:BH43"/>
    <mergeCell ref="BI41:BP43"/>
    <mergeCell ref="BQ41:BS43"/>
    <mergeCell ref="BT41:CA43"/>
    <mergeCell ref="CB47:CD49"/>
    <mergeCell ref="CE47:CL49"/>
    <mergeCell ref="CM47:DA49"/>
    <mergeCell ref="B50:Z52"/>
    <mergeCell ref="AA50:AL52"/>
    <mergeCell ref="AM50:AT52"/>
    <mergeCell ref="AU50:AW52"/>
    <mergeCell ref="AX50:BE52"/>
    <mergeCell ref="BF50:BH52"/>
    <mergeCell ref="BI50:BP52"/>
    <mergeCell ref="BQ50:BS52"/>
    <mergeCell ref="BT50:CA52"/>
    <mergeCell ref="CB50:CD52"/>
    <mergeCell ref="CE50:CL52"/>
    <mergeCell ref="CM50:DA52"/>
    <mergeCell ref="B47:Z49"/>
    <mergeCell ref="AA47:AL49"/>
    <mergeCell ref="AM47:AT49"/>
    <mergeCell ref="AU47:AW49"/>
    <mergeCell ref="AX47:BE49"/>
    <mergeCell ref="BF47:BH49"/>
    <mergeCell ref="BI47:BP49"/>
    <mergeCell ref="BQ47:BS49"/>
    <mergeCell ref="BT47:CA49"/>
    <mergeCell ref="CB53:CD55"/>
    <mergeCell ref="CE53:CL55"/>
    <mergeCell ref="CM53:DA55"/>
    <mergeCell ref="B56:Z58"/>
    <mergeCell ref="AA56:AL58"/>
    <mergeCell ref="AM56:AT58"/>
    <mergeCell ref="AU56:AW58"/>
    <mergeCell ref="AX56:BE58"/>
    <mergeCell ref="BF56:BH58"/>
    <mergeCell ref="BI56:BP58"/>
    <mergeCell ref="BQ56:BS58"/>
    <mergeCell ref="BT56:CA58"/>
    <mergeCell ref="CB56:CD58"/>
    <mergeCell ref="CE56:CL58"/>
    <mergeCell ref="CM56:DA58"/>
    <mergeCell ref="B53:Z55"/>
    <mergeCell ref="AA53:AL55"/>
    <mergeCell ref="AM53:AT55"/>
    <mergeCell ref="AU53:AW55"/>
    <mergeCell ref="AX53:BE55"/>
    <mergeCell ref="BF53:BH55"/>
    <mergeCell ref="BI53:BP55"/>
    <mergeCell ref="BQ53:BS55"/>
    <mergeCell ref="BT53:CA55"/>
    <mergeCell ref="CB59:CD61"/>
    <mergeCell ref="CE59:CL61"/>
    <mergeCell ref="CM59:DA61"/>
    <mergeCell ref="B62:Z64"/>
    <mergeCell ref="AA62:AL64"/>
    <mergeCell ref="AM62:AT64"/>
    <mergeCell ref="AU62:AW64"/>
    <mergeCell ref="AX62:BE64"/>
    <mergeCell ref="BF62:BH64"/>
    <mergeCell ref="BI62:BP64"/>
    <mergeCell ref="BQ62:BS64"/>
    <mergeCell ref="BT62:CA64"/>
    <mergeCell ref="CB62:CD64"/>
    <mergeCell ref="CE62:CL64"/>
    <mergeCell ref="CM62:DA64"/>
    <mergeCell ref="B59:Z61"/>
    <mergeCell ref="AA59:AL61"/>
    <mergeCell ref="AM59:AT61"/>
    <mergeCell ref="AU59:AW61"/>
    <mergeCell ref="AX59:BE61"/>
    <mergeCell ref="BF59:BH61"/>
    <mergeCell ref="BI59:BP61"/>
    <mergeCell ref="BQ59:BS61"/>
    <mergeCell ref="BT59:CA61"/>
    <mergeCell ref="CB65:CD67"/>
    <mergeCell ref="CE65:CL67"/>
    <mergeCell ref="CM65:DA67"/>
    <mergeCell ref="B68:Z70"/>
    <mergeCell ref="AA68:AL70"/>
    <mergeCell ref="AM68:AT70"/>
    <mergeCell ref="AU68:AW70"/>
    <mergeCell ref="AX68:BE70"/>
    <mergeCell ref="BF68:BH70"/>
    <mergeCell ref="BI68:BP70"/>
    <mergeCell ref="BQ68:BS70"/>
    <mergeCell ref="BT68:CA70"/>
    <mergeCell ref="CB68:CD70"/>
    <mergeCell ref="CE68:CL70"/>
    <mergeCell ref="CM68:DA70"/>
    <mergeCell ref="B65:Z67"/>
    <mergeCell ref="AA65:AL67"/>
    <mergeCell ref="AM65:AT67"/>
    <mergeCell ref="AU65:AW67"/>
    <mergeCell ref="AX65:BE67"/>
    <mergeCell ref="BF65:BH67"/>
    <mergeCell ref="BI65:BP67"/>
    <mergeCell ref="BQ65:BS67"/>
    <mergeCell ref="BT65:CA67"/>
    <mergeCell ref="CB71:CD73"/>
    <mergeCell ref="CE71:CL73"/>
    <mergeCell ref="CM71:DA73"/>
    <mergeCell ref="B74:Z76"/>
    <mergeCell ref="AA74:AL76"/>
    <mergeCell ref="AM74:AT76"/>
    <mergeCell ref="AU74:AW76"/>
    <mergeCell ref="AX74:BE76"/>
    <mergeCell ref="BF74:BH76"/>
    <mergeCell ref="BI74:BP76"/>
    <mergeCell ref="BQ74:BS76"/>
    <mergeCell ref="BT74:CA76"/>
    <mergeCell ref="CB74:CD76"/>
    <mergeCell ref="CE74:CL76"/>
    <mergeCell ref="CM74:DA76"/>
    <mergeCell ref="B71:Z73"/>
    <mergeCell ref="AA71:AL73"/>
    <mergeCell ref="AM71:AT73"/>
    <mergeCell ref="AU71:AW73"/>
    <mergeCell ref="AX71:BE73"/>
    <mergeCell ref="BF71:BH73"/>
    <mergeCell ref="BI71:BP73"/>
    <mergeCell ref="BQ71:BS73"/>
    <mergeCell ref="BT71:CA73"/>
    <mergeCell ref="B77:CL79"/>
    <mergeCell ref="CM77:DA79"/>
    <mergeCell ref="B80:DA82"/>
    <mergeCell ref="B83:AL85"/>
    <mergeCell ref="AM83:AW85"/>
    <mergeCell ref="AX83:BH85"/>
    <mergeCell ref="BI83:BS85"/>
    <mergeCell ref="BT83:CD85"/>
    <mergeCell ref="CE83:CL85"/>
    <mergeCell ref="CM83:DA85"/>
    <mergeCell ref="B86:AL91"/>
    <mergeCell ref="AM86:AW91"/>
    <mergeCell ref="AX86:BH91"/>
    <mergeCell ref="BI86:BS91"/>
    <mergeCell ref="BT86:CD91"/>
    <mergeCell ref="CE86:CL91"/>
    <mergeCell ref="CM86:DA91"/>
    <mergeCell ref="BT92:CA94"/>
    <mergeCell ref="CB92:CD94"/>
    <mergeCell ref="CE92:CL94"/>
    <mergeCell ref="B92:G94"/>
    <mergeCell ref="H92:Z94"/>
    <mergeCell ref="AA92:AL94"/>
    <mergeCell ref="AM92:AT94"/>
    <mergeCell ref="AU92:AW94"/>
    <mergeCell ref="AX92:BE94"/>
    <mergeCell ref="CM92:DA94"/>
    <mergeCell ref="B95:CL97"/>
    <mergeCell ref="CM95:DA97"/>
    <mergeCell ref="D102:AE103"/>
    <mergeCell ref="BM104:BR106"/>
    <mergeCell ref="BS104:DA106"/>
    <mergeCell ref="D105:AE106"/>
    <mergeCell ref="BF92:BH94"/>
    <mergeCell ref="BI92:BP94"/>
    <mergeCell ref="BQ92:BS94"/>
    <mergeCell ref="BM116:BR118"/>
    <mergeCell ref="BS116:DA118"/>
    <mergeCell ref="D117:AE118"/>
    <mergeCell ref="BM107:BR109"/>
    <mergeCell ref="BS107:DA109"/>
    <mergeCell ref="D108:AE109"/>
    <mergeCell ref="BM110:BR112"/>
    <mergeCell ref="BS110:DA112"/>
    <mergeCell ref="D111:AE112"/>
    <mergeCell ref="BM113:BR115"/>
    <mergeCell ref="BS113:DA115"/>
    <mergeCell ref="D114:AE115"/>
  </mergeCells>
  <phoneticPr fontId="19"/>
  <pageMargins left="0.59055118110236227" right="0" top="0.39370078740157483" bottom="0.27559055118110237" header="0.31496062992125984" footer="0.31496062992125984"/>
  <pageSetup paperSize="9" scale="71" orientation="landscape" r:id="rId1"/>
  <ignoredErrors>
    <ignoredError sqref="AU41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9" defaultRowHeight="13.5" x14ac:dyDescent="0.15"/>
  <sheetData/>
  <phoneticPr fontId="19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" defaultRowHeight="13.5" x14ac:dyDescent="0.15"/>
  <sheetData/>
  <phoneticPr fontId="19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合計請求書 (見本)</vt:lpstr>
      <vt:lpstr>現場別請求書（ 見本）</vt:lpstr>
      <vt:lpstr>常用請求内訳書 (見本)</vt:lpstr>
      <vt:lpstr>合計請求書</vt:lpstr>
      <vt:lpstr>現場別請求書 </vt:lpstr>
      <vt:lpstr>現場別請求書  (2)</vt:lpstr>
      <vt:lpstr>現場別請求書  (3)</vt:lpstr>
      <vt:lpstr>現場別請求書  (4)</vt:lpstr>
      <vt:lpstr>現場別請求書  (5)</vt:lpstr>
      <vt:lpstr>常用請求内訳書</vt:lpstr>
      <vt:lpstr>現場別請求書（業者→KAIDO） (2)</vt:lpstr>
      <vt:lpstr>統括請求書</vt:lpstr>
      <vt:lpstr>Sheet2</vt:lpstr>
      <vt:lpstr>Sheet3</vt:lpstr>
      <vt:lpstr>'現場別請求書 '!Print_Area</vt:lpstr>
      <vt:lpstr>'現場別請求書  (2)'!Print_Area</vt:lpstr>
      <vt:lpstr>'現場別請求書  (3)'!Print_Area</vt:lpstr>
      <vt:lpstr>'現場別請求書  (4)'!Print_Area</vt:lpstr>
      <vt:lpstr>'現場別請求書  (5)'!Print_Area</vt:lpstr>
      <vt:lpstr>'現場別請求書（ 見本）'!Print_Area</vt:lpstr>
      <vt:lpstr>'現場別請求書（業者→KAIDO） (2)'!Print_Area</vt:lpstr>
      <vt:lpstr>合計請求書!Print_Area</vt:lpstr>
      <vt:lpstr>'合計請求書 (見本)'!Print_Area</vt:lpstr>
      <vt:lpstr>常用請求内訳書!Print_Area</vt:lpstr>
      <vt:lpstr>'常用請求内訳書 (見本)'!Print_Area</vt:lpstr>
      <vt:lpstr>統括請求書!Print_Area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牛腸由華</cp:lastModifiedBy>
  <cp:lastPrinted>2023-07-18T07:36:12Z</cp:lastPrinted>
  <dcterms:created xsi:type="dcterms:W3CDTF">2021-11-09T05:47:00Z</dcterms:created>
  <dcterms:modified xsi:type="dcterms:W3CDTF">2023-08-31T06:18:38Z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